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0\1. ENERO 2020\OFICIOS\cierre de año 2019\"/>
    </mc:Choice>
  </mc:AlternateContent>
  <xr:revisionPtr revIDLastSave="0" documentId="13_ncr:1_{13C4EC95-0A41-45B5-8712-DD3EC3E20D91}" xr6:coauthVersionLast="44" xr6:coauthVersionMax="44" xr10:uidLastSave="{00000000-0000-0000-0000-000000000000}"/>
  <bookViews>
    <workbookView xWindow="-120" yWindow="-120" windowWidth="19440" windowHeight="15000" tabRatio="636" firstSheet="2" activeTab="6" xr2:uid="{F12A1F12-275E-43DE-872A-7A25F191BC49}"/>
  </bookViews>
  <sheets>
    <sheet name="RND 2019" sheetId="8" r:id="rId1"/>
    <sheet name="ESTADÍSTICA 2019" sheetId="12" r:id="rId2"/>
    <sheet name="AYNES 2019" sheetId="14" r:id="rId3"/>
    <sheet name="PRENSA 2019" sheetId="15" r:id="rId4"/>
    <sheet name="SOLICITUDES 2019" sheetId="17" r:id="rId5"/>
    <sheet name="RED MIMG 2019" sheetId="18" r:id="rId6"/>
    <sheet name="VARIOS" sheetId="19" r:id="rId7"/>
  </sheets>
  <externalReferences>
    <externalReference r:id="rId8"/>
  </externalReferences>
  <definedNames>
    <definedName name="_xlnm.Print_Area" localSheetId="1">'ESTADÍSTICA 2019'!$B$2:$K$58</definedName>
    <definedName name="_xlnm.Print_Area" localSheetId="3">'PRENSA 2019'!$C$1:$F$60</definedName>
    <definedName name="_xlnm.Print_Area" localSheetId="5">'RED MIMG 2019'!$B$1:$O$37</definedName>
    <definedName name="_xlnm.Print_Area" localSheetId="0">'RND 2019'!$E$3:$V$26</definedName>
    <definedName name="_xlnm.Print_Area" localSheetId="4">'SOLICITUDES 2019'!$B$1:$O$36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7" i="19" l="1"/>
  <c r="L77" i="19"/>
  <c r="G77" i="19"/>
  <c r="B77" i="19"/>
  <c r="N36" i="18" l="1"/>
  <c r="N31" i="18"/>
  <c r="N26" i="18"/>
  <c r="N21" i="18"/>
  <c r="N15" i="18"/>
  <c r="N14" i="18"/>
  <c r="N13" i="18"/>
  <c r="N12" i="18"/>
  <c r="N16" i="18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O12" i="17"/>
  <c r="O11" i="17"/>
  <c r="O10" i="17"/>
  <c r="O9" i="17"/>
  <c r="O8" i="17"/>
  <c r="O7" i="17"/>
  <c r="O13" i="17" s="1"/>
  <c r="C78" i="14" l="1"/>
  <c r="C77" i="14"/>
  <c r="D70" i="14"/>
  <c r="C70" i="14"/>
  <c r="C69" i="14"/>
  <c r="C68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P64" i="14" s="1"/>
  <c r="P63" i="14"/>
  <c r="D78" i="14" s="1"/>
  <c r="Q62" i="14"/>
  <c r="P62" i="14"/>
  <c r="D77" i="14" s="1"/>
  <c r="B59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P56" i="14" s="1"/>
  <c r="P55" i="14"/>
  <c r="P54" i="14"/>
  <c r="D69" i="14" s="1"/>
  <c r="Q53" i="14"/>
  <c r="P53" i="14"/>
  <c r="D68" i="14" s="1"/>
  <c r="B53" i="14"/>
  <c r="B62" i="14" s="1"/>
  <c r="C67" i="14" s="1"/>
  <c r="C76" i="14" s="1"/>
  <c r="B50" i="14"/>
  <c r="C36" i="14"/>
  <c r="B36" i="14"/>
  <c r="B31" i="14"/>
  <c r="C30" i="14"/>
  <c r="B30" i="14"/>
  <c r="C28" i="14"/>
  <c r="B25" i="14"/>
  <c r="B24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P21" i="14" s="1"/>
  <c r="P20" i="14"/>
  <c r="P19" i="14"/>
  <c r="C35" i="14" s="1"/>
  <c r="C19" i="14"/>
  <c r="B35" i="14" s="1"/>
  <c r="P18" i="14"/>
  <c r="C34" i="14" s="1"/>
  <c r="C18" i="14"/>
  <c r="B34" i="14" s="1"/>
  <c r="P17" i="14"/>
  <c r="C33" i="14" s="1"/>
  <c r="C17" i="14"/>
  <c r="B33" i="14" s="1"/>
  <c r="P16" i="14"/>
  <c r="C32" i="14" s="1"/>
  <c r="C16" i="14"/>
  <c r="B32" i="14" s="1"/>
  <c r="P15" i="14"/>
  <c r="C31" i="14" s="1"/>
  <c r="P14" i="14"/>
  <c r="P13" i="14"/>
  <c r="C29" i="14" s="1"/>
  <c r="C13" i="14"/>
  <c r="B29" i="14" s="1"/>
  <c r="P12" i="14"/>
  <c r="C12" i="14"/>
  <c r="B28" i="14" s="1"/>
  <c r="P11" i="14"/>
  <c r="C27" i="14" s="1"/>
  <c r="C11" i="14"/>
  <c r="B27" i="14" s="1"/>
  <c r="P10" i="14"/>
  <c r="Q10" i="14" s="1"/>
  <c r="C10" i="14"/>
  <c r="B26" i="14" s="1"/>
  <c r="C79" i="14" l="1"/>
  <c r="B77" i="14"/>
  <c r="B78" i="14"/>
  <c r="C71" i="14"/>
  <c r="B69" i="14" s="1"/>
  <c r="B68" i="14"/>
  <c r="C26" i="14"/>
  <c r="C37" i="14" s="1"/>
  <c r="B70" i="14" l="1"/>
  <c r="B71" i="14" s="1"/>
  <c r="B79" i="14"/>
  <c r="J44" i="12" l="1"/>
  <c r="K43" i="12" s="1"/>
  <c r="C57" i="12"/>
  <c r="D53" i="12" s="1"/>
  <c r="K42" i="12" l="1"/>
  <c r="K44" i="12"/>
  <c r="D52" i="12"/>
  <c r="D57" i="12"/>
  <c r="D49" i="12"/>
  <c r="D54" i="12"/>
  <c r="D56" i="12"/>
  <c r="D46" i="12"/>
  <c r="D50" i="12"/>
  <c r="D42" i="12"/>
  <c r="D43" i="12"/>
  <c r="D45" i="12"/>
  <c r="D47" i="12"/>
  <c r="D51" i="12"/>
  <c r="D55" i="12"/>
  <c r="D44" i="12"/>
  <c r="D48" i="12"/>
  <c r="O25" i="8" l="1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10" i="8"/>
  <c r="P25" i="8"/>
  <c r="Q25" i="8"/>
  <c r="R25" i="8"/>
  <c r="S25" i="8"/>
  <c r="T25" i="8"/>
  <c r="U25" i="8" l="1"/>
  <c r="J25" i="8" l="1"/>
  <c r="K25" i="8"/>
  <c r="L25" i="8"/>
  <c r="M25" i="8"/>
  <c r="N25" i="8"/>
  <c r="I25" i="8"/>
</calcChain>
</file>

<file path=xl/sharedStrings.xml><?xml version="1.0" encoding="utf-8"?>
<sst xmlns="http://schemas.openxmlformats.org/spreadsheetml/2006/main" count="901" uniqueCount="491">
  <si>
    <t>NOVEDADES</t>
  </si>
  <si>
    <t>TOTAL</t>
  </si>
  <si>
    <t>ACCIDENTE DE TRÁNSITO</t>
  </si>
  <si>
    <t>EMERGENCIA MÉDICA</t>
  </si>
  <si>
    <t>ESCÁNDALO EN LA VÍA PÚBLICA</t>
  </si>
  <si>
    <t>FALLECIDOS</t>
  </si>
  <si>
    <t>OTRAS NOVEDADES</t>
  </si>
  <si>
    <t>OTROS INCIDENTES ATM</t>
  </si>
  <si>
    <t>OTROS INCIDENTES BCBG</t>
  </si>
  <si>
    <t>OTROS INCIDENTES PPNN</t>
  </si>
  <si>
    <t>SOSPECHOSOS</t>
  </si>
  <si>
    <t xml:space="preserve">INCENDIOS </t>
  </si>
  <si>
    <t>ENE</t>
  </si>
  <si>
    <t>FEB</t>
  </si>
  <si>
    <t>MAR</t>
  </si>
  <si>
    <t>ABR</t>
  </si>
  <si>
    <t>MAY</t>
  </si>
  <si>
    <t>JUN</t>
  </si>
  <si>
    <t>SUBTOTAL 2019</t>
  </si>
  <si>
    <t>OPERATIVOS MUNICIPALES</t>
  </si>
  <si>
    <t>CONSUMO DE DROGAS EN LA VIA PUBLICA</t>
  </si>
  <si>
    <t>MANIFESTACIONES</t>
  </si>
  <si>
    <t>OPERATIVOS ATM- CTE</t>
  </si>
  <si>
    <t>ACTIVIDADES DELICTIVAS</t>
  </si>
  <si>
    <t>JUL</t>
  </si>
  <si>
    <t>AGO</t>
  </si>
  <si>
    <t>SEPT</t>
  </si>
  <si>
    <t>OCT</t>
  </si>
  <si>
    <t>NOV</t>
  </si>
  <si>
    <t>DIC</t>
  </si>
  <si>
    <t>DEL 01 /ENE / 2019 A LAS 01H00 HASTA EL 01 / ENE / 2020 A LAS 01H00</t>
  </si>
  <si>
    <t>%</t>
  </si>
  <si>
    <t>OPERATIVOS ATM-CTE</t>
  </si>
  <si>
    <t>#</t>
  </si>
  <si>
    <t>TOTAL INCIDENTES</t>
  </si>
  <si>
    <t>INCIDENTES CAPTADOS POR OPERADORES</t>
  </si>
  <si>
    <t>INCIDENTES REPORTADOS POR AGENCIAS</t>
  </si>
  <si>
    <t>+</t>
  </si>
  <si>
    <t>CONSUMO DE DROGAS</t>
  </si>
  <si>
    <t>ESCÁNDALO</t>
  </si>
  <si>
    <t>ESTADíSTICA DEL MONITOREO DE 1100 CÁMARAS</t>
  </si>
  <si>
    <t>REGISTRO DE NOVEDADES DIARIAS POR CATEGORÍAS 2019</t>
  </si>
  <si>
    <t>CLASIFICACIÓN DE VIDEOS</t>
  </si>
  <si>
    <t xml:space="preserve">ESTADÍSTICAS LINEA DE APOYO 1800-112-112 </t>
  </si>
  <si>
    <t>AÑO</t>
  </si>
  <si>
    <t>LLAMADAS DIARIAS |INSTITUCIONES</t>
  </si>
  <si>
    <t>GLOBAL</t>
  </si>
  <si>
    <t>DERIVACIÓN</t>
  </si>
  <si>
    <t>E.J UESS</t>
  </si>
  <si>
    <t>E.J ECOTEC</t>
  </si>
  <si>
    <t>S/I</t>
  </si>
  <si>
    <t>CASOS REGISTRADOS | PPNN - MENORES - AMENAZAS</t>
  </si>
  <si>
    <t>RECEPTORAS</t>
  </si>
  <si>
    <t>PPNN</t>
  </si>
  <si>
    <t>A. MENORES</t>
  </si>
  <si>
    <t>AMENAZAS</t>
  </si>
  <si>
    <t>CASOS REGISTRADOS | DISPOSICIÓN A RECIBIR AYUDA</t>
  </si>
  <si>
    <t>VEDADERO</t>
  </si>
  <si>
    <t>Elaborado por Área Operativa CSCG</t>
  </si>
  <si>
    <t>D. Morales</t>
  </si>
  <si>
    <t xml:space="preserve">Coord.(e) Aynes - CSCG  </t>
  </si>
  <si>
    <t>FECHA</t>
  </si>
  <si>
    <t>CONCEPTO</t>
  </si>
  <si>
    <t>CDS ENTREGADOS A MEDIOS</t>
  </si>
  <si>
    <t>TOTAL VIDEOS</t>
  </si>
  <si>
    <t>2 accidente de trpánsito</t>
  </si>
  <si>
    <t>1 accidente de tránsito</t>
  </si>
  <si>
    <t>2 accidentes de tránsito</t>
  </si>
  <si>
    <t>asalto vehículo</t>
  </si>
  <si>
    <t>choque trailer y choque multiple</t>
  </si>
  <si>
    <t>Sismo, guayaquil</t>
  </si>
  <si>
    <t>Choque, accidente de tránsito</t>
  </si>
  <si>
    <t>2 Accidentes de tránsito</t>
  </si>
  <si>
    <t>asalto a ciudadano</t>
  </si>
  <si>
    <t>3 accidentes de tránsito</t>
  </si>
  <si>
    <t>Accidente de tránsito</t>
  </si>
  <si>
    <t>2 accidentes tránsito</t>
  </si>
  <si>
    <t>riña callejera</t>
  </si>
  <si>
    <t>6 videos sismo, 1 accidente de tránsito</t>
  </si>
  <si>
    <t>accidente de tránsito</t>
  </si>
  <si>
    <t>persecución policial</t>
  </si>
  <si>
    <t>Mala disposicion de basura</t>
  </si>
  <si>
    <t>Asalto y captura</t>
  </si>
  <si>
    <t>Accidente tránsito, venta drogas, sujetos armados, mala disposicion de basura</t>
  </si>
  <si>
    <t>escandalo vía, 3 mala disposicion basura, 1 accidente tránsito, rescate animal</t>
  </si>
  <si>
    <t>Intento asalto transeúnte</t>
  </si>
  <si>
    <t>intento robo vehículo estacionado, robo</t>
  </si>
  <si>
    <t>Marcha taxistas</t>
  </si>
  <si>
    <t>accidente tránsito, consumo drogas robo luminarias, mala disposicion basura</t>
  </si>
  <si>
    <t>amenaza bomba, accidente de tránsito</t>
  </si>
  <si>
    <t>accidente de tránsito y robo accesorios</t>
  </si>
  <si>
    <t>persona intenta lanzarce de paso peatonal</t>
  </si>
  <si>
    <t>detenidos operativo riocentro, robo tanque de gas, sospechosos en centro de la ciudad</t>
  </si>
  <si>
    <t>vehiculo incendiándose</t>
  </si>
  <si>
    <t>robo a local comercial</t>
  </si>
  <si>
    <t>escandalo y tenencia de armas</t>
  </si>
  <si>
    <t>captura de personas sospechosas</t>
  </si>
  <si>
    <t>manifestación taxistas</t>
  </si>
  <si>
    <t>robo tapa alcantarilla</t>
  </si>
  <si>
    <t>vehiculo incendiándose, accidente de tránsito</t>
  </si>
  <si>
    <t>simulacro</t>
  </si>
  <si>
    <t>2 videos mala dispocision basura y asalto transeúnte</t>
  </si>
  <si>
    <t>robo a domicilio y persecución</t>
  </si>
  <si>
    <t>4 videos asalto, prevencion robo, accidente moto</t>
  </si>
  <si>
    <t>robo vehículo estacionado</t>
  </si>
  <si>
    <t>volcamiento</t>
  </si>
  <si>
    <t>robo en vía pública, medidor de agua</t>
  </si>
  <si>
    <t>vehiculo incendiandose</t>
  </si>
  <si>
    <t>2 accidentes de trpánsito 1 intento robo</t>
  </si>
  <si>
    <t>2 accidentes de tránsito, volcamiento y mala disposicion de basura</t>
  </si>
  <si>
    <t>2 accidentes de tránsito, 1 atropellamiento</t>
  </si>
  <si>
    <t>ESTADISTICAS SOLICITUDES DE VIDEOS ENTREGADOS DE ENERO 2019 A DICIEMBRE 2019</t>
  </si>
  <si>
    <t>ENTIDADES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</si>
  <si>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</si>
  <si>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</si>
  <si>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</si>
  <si>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</si>
  <si>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</si>
  <si>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</si>
  <si>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</si>
  <si>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</si>
  <si>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</si>
  <si>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</si>
  <si>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</si>
  <si>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</si>
  <si>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</si>
  <si>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ATM</t>
  </si>
  <si>
    <t>CTE</t>
  </si>
  <si>
    <t xml:space="preserve">FISCALÍA </t>
  </si>
  <si>
    <t xml:space="preserve">PARTICULAR </t>
  </si>
  <si>
    <t xml:space="preserve">POLICÍA </t>
  </si>
  <si>
    <t>BCBG</t>
  </si>
  <si>
    <t>Servicios de la Red Municipal PPMM,  Justicia y Vigilancia, Mercados y Aseo Cantonal 2019</t>
  </si>
  <si>
    <t>Reportes de GPS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</si>
  <si>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</si>
  <si>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</si>
  <si>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</si>
  <si>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</si>
  <si>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</si>
  <si>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</si>
  <si>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</si>
  <si>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</si>
  <si>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</si>
  <si>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</si>
  <si>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</si>
  <si>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</si>
  <si>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Pto. Limpio</t>
  </si>
  <si>
    <t>MIMG</t>
  </si>
  <si>
    <t>Varios</t>
  </si>
  <si>
    <t>Detección y control a vendedores informales por parte de la Policía Metropolitana</t>
  </si>
  <si>
    <t>Incumplimiento de control a vendedores informales por parte de la Policía Metropolitana</t>
  </si>
  <si>
    <t>Incumplimiento de ordenanza municipal mala disposición de desechos sólidos domiciliarios</t>
  </si>
  <si>
    <t>Operativos conjuntos de disuación de informalidad y actos delictivos</t>
  </si>
  <si>
    <t>CIERRE DEL AÑO 2019</t>
  </si>
  <si>
    <t>INFORMES GENERALES</t>
  </si>
  <si>
    <t>APOYO LOGÍSTICO EN EMERGENCIAS O EVENTOS</t>
  </si>
  <si>
    <t xml:space="preserve"> SALIDAS EDAN  </t>
  </si>
  <si>
    <t>REUNIONES DE TRABAJO</t>
  </si>
  <si>
    <t xml:space="preserve"> LLAMADAS AYNES</t>
  </si>
  <si>
    <t>CAPACITACIONES GENERALES</t>
  </si>
  <si>
    <t>REPORTES DE GPS (PENALIZACIONES Y TOTAL DE REPORTES)</t>
  </si>
  <si>
    <t>INCREMENTO DE CÁMARAS POR MES</t>
  </si>
  <si>
    <t>INGRESO Y SALIDA DEL PERSONAL</t>
  </si>
  <si>
    <t xml:space="preserve">NOMBRE </t>
  </si>
  <si>
    <t xml:space="preserve">LUGAR </t>
  </si>
  <si>
    <t>RECURSOS</t>
  </si>
  <si>
    <t>TEMA</t>
  </si>
  <si>
    <t>DURACIÓN</t>
  </si>
  <si>
    <t>ASISTENTES</t>
  </si>
  <si>
    <t>INSTITUCIÓN</t>
  </si>
  <si>
    <t xml:space="preserve">SEDE </t>
  </si>
  <si>
    <t>PARTICIPANTES</t>
  </si>
  <si>
    <t>CÁMARA</t>
  </si>
  <si>
    <t>PERTENENCIA</t>
  </si>
  <si>
    <t>REGISTRO</t>
  </si>
  <si>
    <t>NOMBRE</t>
  </si>
  <si>
    <t>4-01-2019</t>
  </si>
  <si>
    <t>Retido de Kits de Ayuda Humanitaria</t>
  </si>
  <si>
    <t>Bodegas del Municipio</t>
  </si>
  <si>
    <t>10 personas; 2 camionetas</t>
  </si>
  <si>
    <t>N/A</t>
  </si>
  <si>
    <t>30-01-2019</t>
  </si>
  <si>
    <t xml:space="preserve">Comunicación no violenta </t>
  </si>
  <si>
    <t>SAR Navarra-España</t>
  </si>
  <si>
    <t>Sala de Crisis - CSCG</t>
  </si>
  <si>
    <t>5 horas</t>
  </si>
  <si>
    <t>3-01-2019</t>
  </si>
  <si>
    <t>C1064 Colegio Santi Estevan Pto. Sta. Ana</t>
  </si>
  <si>
    <t>Ordenanza</t>
  </si>
  <si>
    <t>02-01-2019</t>
  </si>
  <si>
    <t>Ingreso</t>
  </si>
  <si>
    <t xml:space="preserve">José Gentile </t>
  </si>
  <si>
    <t>12-01-2019</t>
  </si>
  <si>
    <t>Grabación de Vídeo Promocional</t>
  </si>
  <si>
    <t>Coop. Balerio Estacio Bloque 5</t>
  </si>
  <si>
    <t>8 personas; 2 camionetas; 1 carpa; 1 torre de iuminacón</t>
  </si>
  <si>
    <t xml:space="preserve">Faddua Borja </t>
  </si>
  <si>
    <t>21-01-2019</t>
  </si>
  <si>
    <t>4 personas; 1 camioneta</t>
  </si>
  <si>
    <t xml:space="preserve">Stefanía Solorzano </t>
  </si>
  <si>
    <t xml:space="preserve">Javier Vargas </t>
  </si>
  <si>
    <t xml:space="preserve">FEBRERO </t>
  </si>
  <si>
    <t>13-02-2019</t>
  </si>
  <si>
    <t>Retiro de kits de ayuda humanitaria</t>
  </si>
  <si>
    <t xml:space="preserve">10 personas; 2 camionetas </t>
  </si>
  <si>
    <t>05-02-2019</t>
  </si>
  <si>
    <t xml:space="preserve">Formación de violencia de genero y violencia sexual </t>
  </si>
  <si>
    <t xml:space="preserve">SAR Navarra - España </t>
  </si>
  <si>
    <t>Salón de la Ciudad - MIMG</t>
  </si>
  <si>
    <t>140 (15 operadoras AYNES)</t>
  </si>
  <si>
    <t>6-02-2019</t>
  </si>
  <si>
    <t>C242 Parque Viernes Santo 1</t>
  </si>
  <si>
    <t xml:space="preserve">Ojo de águila </t>
  </si>
  <si>
    <t>17-02-2019</t>
  </si>
  <si>
    <t>Apoyo logístico por deslizamiento de tierra</t>
  </si>
  <si>
    <t>Mapasingue Oeste Coop. 12 de octubre Mz. 742; 1381; 1382</t>
  </si>
  <si>
    <t>2 personas; 1 torre de iluminación; 1 camioneta por turno</t>
  </si>
  <si>
    <t>25-02-2019</t>
  </si>
  <si>
    <t xml:space="preserve">Taller de herramientas y técnicas útiles para contrarrestar y/o combatir el estrés laboral </t>
  </si>
  <si>
    <t>AYNES</t>
  </si>
  <si>
    <t>3 horas</t>
  </si>
  <si>
    <t>9 operadoras AYNES</t>
  </si>
  <si>
    <t>C243 Parque Viernes Santo 2</t>
  </si>
  <si>
    <t>18-02-2019</t>
  </si>
  <si>
    <t>Mapasingue Oeste Coop. 12 de octubre Mz. 742; 1381; 1383</t>
  </si>
  <si>
    <t>27-02-2019</t>
  </si>
  <si>
    <t>7-02-2019</t>
  </si>
  <si>
    <t>C245 Playita Guasmo 1 Parqueo</t>
  </si>
  <si>
    <t>19-02-2019</t>
  </si>
  <si>
    <t>Mapasingue Oeste Coop. 12 de octubre Mz. 742; 1381; 1384</t>
  </si>
  <si>
    <t>28-02-2019</t>
  </si>
  <si>
    <t xml:space="preserve">C247 Playita Guasmo 3 Vestidores </t>
  </si>
  <si>
    <t>26-02-2019</t>
  </si>
  <si>
    <t xml:space="preserve">C246 Playita Guasmo 3 Patio de Comidas </t>
  </si>
  <si>
    <t>C1079 Escualem Vía a Daule Vergeles</t>
  </si>
  <si>
    <t>03-03-2019</t>
  </si>
  <si>
    <t>Desfile Náutico "Guayaquil es mi destino en carnaval"</t>
  </si>
  <si>
    <t>Isla Trinitaria</t>
  </si>
  <si>
    <t>6 personas; 1 carpa; 1 camioneta</t>
  </si>
  <si>
    <t>26-03-2019</t>
  </si>
  <si>
    <r>
      <t xml:space="preserve">Reunión de coordinación AYNES                             </t>
    </r>
    <r>
      <rPr>
        <i/>
        <sz val="11"/>
        <color theme="1"/>
        <rFont val="Calibri"/>
        <family val="2"/>
        <scheme val="minor"/>
      </rPr>
      <t>"Revisión de procedimientos y llenado de fichas"</t>
    </r>
  </si>
  <si>
    <t xml:space="preserve">2 horas </t>
  </si>
  <si>
    <t xml:space="preserve">Operadoras AYNES </t>
  </si>
  <si>
    <t>01-03-2019</t>
  </si>
  <si>
    <t>08-03-2019</t>
  </si>
  <si>
    <t>C1080 Primax 6 de marzo y Argentina</t>
  </si>
  <si>
    <t xml:space="preserve">Ingreso </t>
  </si>
  <si>
    <t xml:space="preserve">Eddy Areaga </t>
  </si>
  <si>
    <t>16-03-2019</t>
  </si>
  <si>
    <t>Feria por el día mundial del agua</t>
  </si>
  <si>
    <t>Malecón 2000</t>
  </si>
  <si>
    <t>2 personas; 1 camioneta</t>
  </si>
  <si>
    <t>11-03-2019</t>
  </si>
  <si>
    <t>6 operadoras AYNES</t>
  </si>
  <si>
    <t>C1081 Gas Ps Boyacá</t>
  </si>
  <si>
    <t>29-03-2019</t>
  </si>
  <si>
    <t xml:space="preserve">Salida </t>
  </si>
  <si>
    <t>Iván Villalta</t>
  </si>
  <si>
    <t>22-03-2019</t>
  </si>
  <si>
    <t xml:space="preserve">2 personas; 1 camioneta </t>
  </si>
  <si>
    <t>13-03-2019</t>
  </si>
  <si>
    <t>20-03-2019</t>
  </si>
  <si>
    <t>C1082 C.C Dicentro Av. Fco. Orellana 3 Cerritos</t>
  </si>
  <si>
    <t>14-03-2019</t>
  </si>
  <si>
    <t>15-03-2019</t>
  </si>
  <si>
    <t xml:space="preserve">ABRIL </t>
  </si>
  <si>
    <t>01-04-2019</t>
  </si>
  <si>
    <t>Bachiller Digital 2019</t>
  </si>
  <si>
    <t xml:space="preserve">Palacio de Cristal </t>
  </si>
  <si>
    <t>09-04-2019</t>
  </si>
  <si>
    <t>C1083 CC Dicentro Av. Juan Tanca Marengo</t>
  </si>
  <si>
    <t>02-04-2019</t>
  </si>
  <si>
    <t>22-04-2019</t>
  </si>
  <si>
    <t>C1034 Villa Bonita Ingreso</t>
  </si>
  <si>
    <t>03-04-2019</t>
  </si>
  <si>
    <t>04-04-2019</t>
  </si>
  <si>
    <t>05-04-2019</t>
  </si>
  <si>
    <t>14-04-2019</t>
  </si>
  <si>
    <t xml:space="preserve">Festival Artístico, Cultural y Acuático </t>
  </si>
  <si>
    <t>Playita del Guasmo</t>
  </si>
  <si>
    <t xml:space="preserve">4 personas; 1 carpa; 1 camioneta </t>
  </si>
  <si>
    <t>19-04-2019</t>
  </si>
  <si>
    <t xml:space="preserve">Apoyo logístico por procesión del Cristo del Consuelo </t>
  </si>
  <si>
    <t>Cisne 2</t>
  </si>
  <si>
    <t xml:space="preserve">14 personas; 2 carpas; 1 camioneta </t>
  </si>
  <si>
    <t>25-04-2019</t>
  </si>
  <si>
    <t>6 personas; 2 camionetas</t>
  </si>
  <si>
    <t>11-05-2019</t>
  </si>
  <si>
    <t>Apoyo logístico en el evento Jovenes Ejemplares 2019</t>
  </si>
  <si>
    <t>Coliseo Voltaire Paladines Polo</t>
  </si>
  <si>
    <t xml:space="preserve">11 personas </t>
  </si>
  <si>
    <t>29-05-2019</t>
  </si>
  <si>
    <t xml:space="preserve">Revisión de procedimientos y llenado de fichas </t>
  </si>
  <si>
    <t>1 hora</t>
  </si>
  <si>
    <t>Operadoras AYNES</t>
  </si>
  <si>
    <t>06-05-2019</t>
  </si>
  <si>
    <t>Prevención y detención de la violencia hacia las mujeres, el acoso sexual y laboral</t>
  </si>
  <si>
    <t xml:space="preserve">40 personas </t>
  </si>
  <si>
    <t>20-05-2019</t>
  </si>
  <si>
    <t>Salida</t>
  </si>
  <si>
    <t>Ma. Emilia Rendón</t>
  </si>
  <si>
    <t>30-05-2019</t>
  </si>
  <si>
    <t>Apoyo lógistico en la Feria del niño 2019</t>
  </si>
  <si>
    <t>8 personas</t>
  </si>
  <si>
    <t>07-05-2019</t>
  </si>
  <si>
    <t>31-05-2019</t>
  </si>
  <si>
    <t>6 personas</t>
  </si>
  <si>
    <t xml:space="preserve">JUNIO </t>
  </si>
  <si>
    <t>01-06-2019</t>
  </si>
  <si>
    <t xml:space="preserve">10 personas </t>
  </si>
  <si>
    <t>20-06-2019</t>
  </si>
  <si>
    <t>Seguimiento de la mala dosposicon de basura y videos de prensa</t>
  </si>
  <si>
    <t>Coordinador General del Sistema, Jefes de Sala y Coordinadores</t>
  </si>
  <si>
    <t>27-06-2019</t>
  </si>
  <si>
    <t>C963 PTZ Viaducto Prosperina</t>
  </si>
  <si>
    <t>02-06-2019</t>
  </si>
  <si>
    <t>Apoyo logístico en la Feria del niño 2019</t>
  </si>
  <si>
    <t xml:space="preserve">7 personas </t>
  </si>
  <si>
    <t>C964 Fija1 Viaducto Prosperina</t>
  </si>
  <si>
    <t>04-06-2019</t>
  </si>
  <si>
    <t xml:space="preserve">11 personas; 2 camionetas </t>
  </si>
  <si>
    <t>C965 Fija2 Viaducto Prosperina</t>
  </si>
  <si>
    <t>15-06-2019</t>
  </si>
  <si>
    <t xml:space="preserve">Apoyo logístico en la Feria Anual de Seguridad y Bienestar </t>
  </si>
  <si>
    <t xml:space="preserve">Grupo Bimbo </t>
  </si>
  <si>
    <t>4 personas</t>
  </si>
  <si>
    <t>C966 Fija3 Viaducto Prosperina</t>
  </si>
  <si>
    <t>21-06-2019</t>
  </si>
  <si>
    <t xml:space="preserve">Apoyo logístico en la casa abierta "Gestión de riesgos" </t>
  </si>
  <si>
    <t>ANAI</t>
  </si>
  <si>
    <t>3 personas</t>
  </si>
  <si>
    <t>C967 Fija4 Viaducto Prosperina</t>
  </si>
  <si>
    <t xml:space="preserve">C968 PTZ Orquideas </t>
  </si>
  <si>
    <t xml:space="preserve">C969 Fija1 Orquideas </t>
  </si>
  <si>
    <t xml:space="preserve">C970 Fija2 Orquideas </t>
  </si>
  <si>
    <t xml:space="preserve">C971 Fija3 Orquideas </t>
  </si>
  <si>
    <t xml:space="preserve">C972 Fija4 Orquideas </t>
  </si>
  <si>
    <t>C973 PTZ Av. Perimetral Ceibos Norte</t>
  </si>
  <si>
    <t>C974 Fija1 Av. Perimetral Ceibos Norte</t>
  </si>
  <si>
    <t>C975 Fija2 Av. Perimetral Ceibos Norte</t>
  </si>
  <si>
    <t>C976 Fija3 Av. Perimetral Ceibos Norte</t>
  </si>
  <si>
    <t>C977 Fija4 Av. Perimetral Ceibos Norte</t>
  </si>
  <si>
    <t>05-07-2019</t>
  </si>
  <si>
    <t>Apoyo logístico al personal de la Dirección de Gestión de Riesgo y cooperación del municipio</t>
  </si>
  <si>
    <t>30-07-2019</t>
  </si>
  <si>
    <t>Reunión de coordinación AYNES                             "Servicios que brinda la unidad"</t>
  </si>
  <si>
    <t>07-07-2019</t>
  </si>
  <si>
    <t>C978 PTZ Puente Socio Vivienda</t>
  </si>
  <si>
    <t>25-08-2019</t>
  </si>
  <si>
    <t xml:space="preserve">Daniel Mogro </t>
  </si>
  <si>
    <t>14-07-2019</t>
  </si>
  <si>
    <t>Apoyo logístico en el III desfile social DASE "Guayaquil, por un futuro sin drogas"</t>
  </si>
  <si>
    <t>Av. 9 de octubre</t>
  </si>
  <si>
    <t xml:space="preserve">13 personas; 3 camionetas </t>
  </si>
  <si>
    <t>C979 Fija 1 Puente Socio Vivienda</t>
  </si>
  <si>
    <t>20-07-2019</t>
  </si>
  <si>
    <t>Desfile Náutico "El rio Guayas es mi destino"</t>
  </si>
  <si>
    <t>6 personas; 2 camionetas; 1 carpa</t>
  </si>
  <si>
    <t>C980 Fija 2 Puente Socio Vivienda</t>
  </si>
  <si>
    <t>24-07-2019</t>
  </si>
  <si>
    <t>Apoyo logístico por entrega y recepción de kits de ayuda humanitaria</t>
  </si>
  <si>
    <t xml:space="preserve">4 personas; 1 camioneta </t>
  </si>
  <si>
    <t>C981 Fija 3 Puente Socio Vivienda</t>
  </si>
  <si>
    <t>C982 Fija 4 Puente Socio Vivienda</t>
  </si>
  <si>
    <t>01-08-2019</t>
  </si>
  <si>
    <t xml:space="preserve">Convocatoria al Salon de la ciudad </t>
  </si>
  <si>
    <t>Municipio de Guayaquil</t>
  </si>
  <si>
    <t xml:space="preserve">6 personas </t>
  </si>
  <si>
    <t>08-08-2019</t>
  </si>
  <si>
    <t>Presentación de la asesora legal AYNES</t>
  </si>
  <si>
    <t>Operadores AYNES</t>
  </si>
  <si>
    <t>20-08-2019</t>
  </si>
  <si>
    <t>Taller de Delitos y Contravenciones de Violencia Intrafamiliar</t>
  </si>
  <si>
    <t xml:space="preserve">Defensoría Publica </t>
  </si>
  <si>
    <t>Edificio de la Previsora</t>
  </si>
  <si>
    <t>2 horas</t>
  </si>
  <si>
    <t xml:space="preserve">14 personas </t>
  </si>
  <si>
    <t xml:space="preserve">C1084 Inveresa Av. Fco de Orellana parterre central </t>
  </si>
  <si>
    <t xml:space="preserve">Ordenanza </t>
  </si>
  <si>
    <t>15-08-2019</t>
  </si>
  <si>
    <t xml:space="preserve">8 personas </t>
  </si>
  <si>
    <t>C1085 Opacific 2 Estela Maris</t>
  </si>
  <si>
    <t>30-08-2019</t>
  </si>
  <si>
    <t xml:space="preserve">6 personas; 2 camionetas </t>
  </si>
  <si>
    <t>22-08-2019</t>
  </si>
  <si>
    <t>C1086 Trebol Verde Parque Ind. El Sauce</t>
  </si>
  <si>
    <t>17-09-2019</t>
  </si>
  <si>
    <t>Reunión de coordinación AYNES                              toma de medidas chompa</t>
  </si>
  <si>
    <t>09-09-2019 hasta el          20-09-2019</t>
  </si>
  <si>
    <t xml:space="preserve">Capacitación de la consola de despacho </t>
  </si>
  <si>
    <t>ECU-911</t>
  </si>
  <si>
    <t>90 horas</t>
  </si>
  <si>
    <t>30-09-2019</t>
  </si>
  <si>
    <t xml:space="preserve">C983 M. Central 1 </t>
  </si>
  <si>
    <t>26-09-2019</t>
  </si>
  <si>
    <t xml:space="preserve">SCI Básico </t>
  </si>
  <si>
    <t>Secretaria de Gestión de Riesgos, MING, CSCG</t>
  </si>
  <si>
    <t xml:space="preserve">Hotel Palace </t>
  </si>
  <si>
    <t>10 horas</t>
  </si>
  <si>
    <t>5 personas</t>
  </si>
  <si>
    <t>C984 M. Central 2</t>
  </si>
  <si>
    <t>27-09-2019</t>
  </si>
  <si>
    <t>SCI Básico</t>
  </si>
  <si>
    <t xml:space="preserve">10 horas </t>
  </si>
  <si>
    <t>C985 M. Central 3</t>
  </si>
  <si>
    <t>C986 M. Central 4</t>
  </si>
  <si>
    <t>C987 M. Central 5</t>
  </si>
  <si>
    <t xml:space="preserve">C988 M. Central 6 </t>
  </si>
  <si>
    <t>C989 M. Central 7</t>
  </si>
  <si>
    <t>07-10-2019</t>
  </si>
  <si>
    <t>Apoyo logístico por manifestaciones en rechazo al Decreto Presidencial No. 883</t>
  </si>
  <si>
    <t xml:space="preserve">Durán, Tambo, Boliche,  Yaguachi, Petrillo y el PAN </t>
  </si>
  <si>
    <t xml:space="preserve">4 personas; 2 camionetas </t>
  </si>
  <si>
    <t>07-10-2019 hasta el                10-10-2019</t>
  </si>
  <si>
    <t>Evaluación de daños y análisis de necesidades (EDAN)</t>
  </si>
  <si>
    <t xml:space="preserve">40 horas </t>
  </si>
  <si>
    <t xml:space="preserve">5 personas </t>
  </si>
  <si>
    <t>31-10-2019</t>
  </si>
  <si>
    <t>C1087 Bodegas Difare Km 19.5 Vía Daule</t>
  </si>
  <si>
    <t>16-10-2019</t>
  </si>
  <si>
    <t>Joao López</t>
  </si>
  <si>
    <t>19-10-2019</t>
  </si>
  <si>
    <r>
      <t>Desfile Nautico</t>
    </r>
    <r>
      <rPr>
        <b/>
        <sz val="11"/>
        <color theme="1"/>
        <rFont val="Calibri"/>
        <family val="2"/>
        <scheme val="minor"/>
      </rPr>
      <t xml:space="preserve">                             </t>
    </r>
    <r>
      <rPr>
        <sz val="11"/>
        <color theme="1"/>
        <rFont val="Calibri"/>
        <family val="2"/>
        <scheme val="minor"/>
      </rPr>
      <t>"El estero salado es mi destino"</t>
    </r>
  </si>
  <si>
    <t xml:space="preserve">Plaza de la música </t>
  </si>
  <si>
    <t xml:space="preserve">2 camionetas, 1 carpa </t>
  </si>
  <si>
    <t>08-10-2019</t>
  </si>
  <si>
    <t xml:space="preserve">VI Congreso Internacional de Seguridad Víal y Prevención de Accidentes </t>
  </si>
  <si>
    <t>MAPFRE, OBA, BCBG</t>
  </si>
  <si>
    <t xml:space="preserve">Hotel Hilton Colon </t>
  </si>
  <si>
    <t xml:space="preserve">6 horas </t>
  </si>
  <si>
    <t>30-10-2019</t>
  </si>
  <si>
    <t xml:space="preserve">Feria de la Policia Nacional </t>
  </si>
  <si>
    <t xml:space="preserve">UPC Florida </t>
  </si>
  <si>
    <t>09-10-2019</t>
  </si>
  <si>
    <t>01-11-2019</t>
  </si>
  <si>
    <t>Apoyo logístico en la Primera Edición de la Expo Municipal</t>
  </si>
  <si>
    <t>58</t>
  </si>
  <si>
    <t>06-11-2019</t>
  </si>
  <si>
    <t>SAA Operator</t>
  </si>
  <si>
    <t xml:space="preserve">Unión Electrica </t>
  </si>
  <si>
    <t xml:space="preserve">21 personas </t>
  </si>
  <si>
    <t>11-11-2019</t>
  </si>
  <si>
    <t xml:space="preserve">C1088 Lab Siegfriws Km 9.5 Vía Daule </t>
  </si>
  <si>
    <t xml:space="preserve">Henry Maridueña </t>
  </si>
  <si>
    <t>02-11-2019</t>
  </si>
  <si>
    <t>Palacio de Cristal</t>
  </si>
  <si>
    <t>07-11-2019</t>
  </si>
  <si>
    <t>65 personas</t>
  </si>
  <si>
    <t>C998 PARQUE JERUSALEN 1</t>
  </si>
  <si>
    <t>Carlos Paladines</t>
  </si>
  <si>
    <t>03-11-2019</t>
  </si>
  <si>
    <t>Salud mental y apoyo sico-social</t>
  </si>
  <si>
    <t>CSCG</t>
  </si>
  <si>
    <t xml:space="preserve">Academia Naval Almirante Illingworth  </t>
  </si>
  <si>
    <t xml:space="preserve">7 horas </t>
  </si>
  <si>
    <t xml:space="preserve">23 personas </t>
  </si>
  <si>
    <t>C999 PARQUE JERUSALEN 2</t>
  </si>
  <si>
    <t>04-11-2019</t>
  </si>
  <si>
    <t>08-11-2019</t>
  </si>
  <si>
    <t xml:space="preserve">4 horas </t>
  </si>
  <si>
    <t xml:space="preserve">17 personas </t>
  </si>
  <si>
    <t>14-11-2019</t>
  </si>
  <si>
    <t>C1089 Massline Guasmo Sur Av. G. Plaza</t>
  </si>
  <si>
    <t>22-11-2019</t>
  </si>
  <si>
    <t>X Simulacro de la Ciudad</t>
  </si>
  <si>
    <t>Personal CSCG</t>
  </si>
  <si>
    <t>26-11-2019</t>
  </si>
  <si>
    <t>Entrega de camionetas Más Seguridad</t>
  </si>
  <si>
    <t>Estadio Barcelona</t>
  </si>
  <si>
    <t>20 personas</t>
  </si>
  <si>
    <t>06-12-2019</t>
  </si>
  <si>
    <t>70</t>
  </si>
  <si>
    <t>5-12-2019</t>
  </si>
  <si>
    <t>C1090 Congas Vía a las Iguanas</t>
  </si>
  <si>
    <t>01-12-2019</t>
  </si>
  <si>
    <t>Luis Oleas</t>
  </si>
  <si>
    <t>12-12-2019</t>
  </si>
  <si>
    <t>Evento Navideño CAMI Cisne 2</t>
  </si>
  <si>
    <t>Cami Cisne 2</t>
  </si>
  <si>
    <t>15 personas</t>
  </si>
  <si>
    <t>C1091 Atcotrans Av. 25 de Julio y calle 54C SE</t>
  </si>
  <si>
    <t>18-12-2019</t>
  </si>
  <si>
    <t>Evento Navideño Zumar</t>
  </si>
  <si>
    <t>Cami Zumar</t>
  </si>
  <si>
    <t xml:space="preserve">C250 Fija Municipio </t>
  </si>
  <si>
    <t>23-12-2019</t>
  </si>
  <si>
    <t>27-12-2019</t>
  </si>
  <si>
    <t>C1092 Super Aki Av. Bonin y Barcelona</t>
  </si>
  <si>
    <t>26-12-2019</t>
  </si>
  <si>
    <t>Cena Navideña personas de 3ra edad</t>
  </si>
  <si>
    <t>Centro de Convenciones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</si>
</sst>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Bookman Old Style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.5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9" fontId="11" fillId="0" borderId="14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9" fontId="12" fillId="0" borderId="19" xfId="0" applyNumberFormat="1" applyFont="1" applyFill="1" applyBorder="1" applyAlignment="1">
      <alignment horizontal="center" vertical="center"/>
    </xf>
    <xf numFmtId="9" fontId="11" fillId="0" borderId="1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9" fontId="11" fillId="4" borderId="8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26" fillId="10" borderId="48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6" fillId="10" borderId="46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27" fillId="10" borderId="49" xfId="0" applyFont="1" applyFill="1" applyBorder="1" applyAlignment="1">
      <alignment horizontal="center" vertical="center"/>
    </xf>
    <xf numFmtId="0" fontId="26" fillId="10" borderId="49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0" fontId="27" fillId="10" borderId="51" xfId="0" applyFont="1" applyFill="1" applyBorder="1" applyAlignment="1">
      <alignment horizontal="center" vertical="center"/>
    </xf>
    <xf numFmtId="0" fontId="26" fillId="1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7" fillId="10" borderId="52" xfId="0" applyFont="1" applyFill="1" applyBorder="1" applyAlignment="1">
      <alignment horizontal="center" vertical="center"/>
    </xf>
    <xf numFmtId="0" fontId="27" fillId="10" borderId="53" xfId="0" applyFont="1" applyFill="1" applyBorder="1" applyAlignment="1">
      <alignment horizontal="center" vertical="center"/>
    </xf>
    <xf numFmtId="0" fontId="29" fillId="9" borderId="54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24" fillId="12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Border="1" applyAlignment="1"/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10" borderId="28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6" fillId="10" borderId="52" xfId="0" applyFont="1" applyFill="1" applyBorder="1" applyAlignment="1">
      <alignment horizontal="center" vertical="center"/>
    </xf>
    <xf numFmtId="0" fontId="36" fillId="9" borderId="5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6" fillId="9" borderId="54" xfId="0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0" xfId="1" applyFont="1"/>
    <xf numFmtId="0" fontId="27" fillId="0" borderId="26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9" fontId="0" fillId="0" borderId="0" xfId="0" applyNumberFormat="1"/>
    <xf numFmtId="0" fontId="33" fillId="0" borderId="0" xfId="0" applyFont="1" applyAlignment="1"/>
    <xf numFmtId="0" fontId="38" fillId="13" borderId="8" xfId="0" applyFont="1" applyFill="1" applyBorder="1" applyAlignment="1">
      <alignment horizontal="center" vertical="center" wrapText="1"/>
    </xf>
    <xf numFmtId="16" fontId="9" fillId="14" borderId="11" xfId="0" applyNumberFormat="1" applyFont="1" applyFill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16" fontId="9" fillId="14" borderId="12" xfId="0" applyNumberFormat="1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1" fillId="16" borderId="8" xfId="0" applyFont="1" applyFill="1" applyBorder="1" applyAlignment="1">
      <alignment horizontal="center" vertical="center" wrapText="1"/>
    </xf>
    <xf numFmtId="0" fontId="41" fillId="17" borderId="8" xfId="0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9" fillId="13" borderId="8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/>
    </xf>
    <xf numFmtId="0" fontId="43" fillId="18" borderId="12" xfId="0" applyFont="1" applyFill="1" applyBorder="1" applyAlignment="1">
      <alignment horizontal="center" wrapText="1"/>
    </xf>
    <xf numFmtId="0" fontId="21" fillId="18" borderId="16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164" fontId="6" fillId="10" borderId="16" xfId="2" applyNumberFormat="1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64" fontId="6" fillId="10" borderId="19" xfId="2" applyNumberFormat="1" applyFont="1" applyFill="1" applyBorder="1" applyAlignment="1">
      <alignment horizontal="center" vertical="center"/>
    </xf>
    <xf numFmtId="0" fontId="21" fillId="18" borderId="20" xfId="0" applyFont="1" applyFill="1" applyBorder="1" applyAlignment="1">
      <alignment horizontal="center" vertical="center"/>
    </xf>
    <xf numFmtId="0" fontId="21" fillId="18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164" fontId="6" fillId="10" borderId="21" xfId="2" applyNumberFormat="1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164" fontId="6" fillId="10" borderId="12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0" fillId="19" borderId="51" xfId="0" applyFill="1" applyBorder="1" applyAlignment="1">
      <alignment horizontal="center" vertical="center"/>
    </xf>
    <xf numFmtId="0" fontId="0" fillId="19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 wrapText="1"/>
    </xf>
    <xf numFmtId="0" fontId="22" fillId="18" borderId="45" xfId="0" applyFont="1" applyFill="1" applyBorder="1" applyAlignment="1">
      <alignment horizontal="center" vertical="center" wrapText="1"/>
    </xf>
    <xf numFmtId="0" fontId="22" fillId="18" borderId="58" xfId="0" applyFont="1" applyFill="1" applyBorder="1" applyAlignment="1">
      <alignment horizontal="center" vertical="center" wrapText="1"/>
    </xf>
    <xf numFmtId="0" fontId="22" fillId="18" borderId="33" xfId="0" applyFont="1" applyFill="1" applyBorder="1" applyAlignment="1">
      <alignment horizontal="center" vertical="center" wrapText="1"/>
    </xf>
    <xf numFmtId="0" fontId="22" fillId="18" borderId="30" xfId="0" applyFont="1" applyFill="1" applyBorder="1" applyAlignment="1">
      <alignment horizontal="center" vertical="center"/>
    </xf>
    <xf numFmtId="0" fontId="22" fillId="18" borderId="53" xfId="0" applyFont="1" applyFill="1" applyBorder="1" applyAlignment="1">
      <alignment horizontal="center" vertical="center"/>
    </xf>
    <xf numFmtId="0" fontId="22" fillId="18" borderId="59" xfId="0" applyFont="1" applyFill="1" applyBorder="1" applyAlignment="1">
      <alignment horizontal="center" vertical="center"/>
    </xf>
    <xf numFmtId="0" fontId="22" fillId="18" borderId="31" xfId="0" applyFont="1" applyFill="1" applyBorder="1" applyAlignment="1">
      <alignment horizontal="center" vertical="center"/>
    </xf>
    <xf numFmtId="0" fontId="22" fillId="18" borderId="56" xfId="0" applyFont="1" applyFill="1" applyBorder="1" applyAlignment="1">
      <alignment horizontal="center" vertical="center"/>
    </xf>
    <xf numFmtId="0" fontId="22" fillId="18" borderId="45" xfId="0" applyFont="1" applyFill="1" applyBorder="1" applyAlignment="1">
      <alignment horizontal="center" vertical="center"/>
    </xf>
    <xf numFmtId="0" fontId="22" fillId="18" borderId="58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 wrapText="1"/>
    </xf>
    <xf numFmtId="0" fontId="22" fillId="18" borderId="53" xfId="0" applyFont="1" applyFill="1" applyBorder="1" applyAlignment="1">
      <alignment horizontal="center" vertical="center" wrapText="1"/>
    </xf>
    <xf numFmtId="0" fontId="22" fillId="18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4" fontId="0" fillId="0" borderId="28" xfId="0" applyNumberForma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57" xfId="0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4" fontId="0" fillId="0" borderId="64" xfId="0" applyNumberForma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49" fontId="0" fillId="0" borderId="23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4" fontId="0" fillId="0" borderId="30" xfId="0" applyNumberFormat="1" applyFill="1" applyBorder="1" applyAlignment="1">
      <alignment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0" fillId="0" borderId="67" xfId="0" applyNumberForma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6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49" fontId="0" fillId="0" borderId="64" xfId="0" applyNumberForma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49" fontId="0" fillId="0" borderId="64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8" xfId="0" quotePrefix="1" applyFill="1" applyBorder="1" applyAlignment="1">
      <alignment horizontal="center" vertical="center" wrapText="1"/>
    </xf>
    <xf numFmtId="0" fontId="0" fillId="0" borderId="44" xfId="0" quotePrefix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3" xfId="0" quotePrefix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49" fontId="0" fillId="0" borderId="6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6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24" fillId="12" borderId="7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 textRotation="90"/>
    </xf>
    <xf numFmtId="0" fontId="25" fillId="8" borderId="45" xfId="0" applyFont="1" applyFill="1" applyBorder="1" applyAlignment="1">
      <alignment horizontal="center" vertical="center" textRotation="90"/>
    </xf>
    <xf numFmtId="0" fontId="11" fillId="9" borderId="6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/>
    </xf>
    <xf numFmtId="0" fontId="28" fillId="9" borderId="5" xfId="0" applyFont="1" applyFill="1" applyBorder="1" applyAlignment="1">
      <alignment horizontal="center"/>
    </xf>
    <xf numFmtId="0" fontId="36" fillId="12" borderId="3" xfId="0" applyFont="1" applyFill="1" applyBorder="1" applyAlignment="1">
      <alignment horizontal="center" vertical="center"/>
    </xf>
    <xf numFmtId="0" fontId="36" fillId="12" borderId="5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6" borderId="42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textRotation="90"/>
    </xf>
    <xf numFmtId="0" fontId="25" fillId="8" borderId="32" xfId="0" applyFont="1" applyFill="1" applyBorder="1" applyAlignment="1">
      <alignment horizontal="center" vertical="center" textRotation="90"/>
    </xf>
    <xf numFmtId="0" fontId="11" fillId="9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24" fillId="7" borderId="55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42" fillId="18" borderId="3" xfId="0" applyFont="1" applyFill="1" applyBorder="1" applyAlignment="1">
      <alignment horizontal="center"/>
    </xf>
    <xf numFmtId="0" fontId="21" fillId="18" borderId="4" xfId="0" applyFont="1" applyFill="1" applyBorder="1" applyAlignment="1">
      <alignment horizontal="center"/>
    </xf>
    <xf numFmtId="0" fontId="21" fillId="18" borderId="5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1" fillId="4" borderId="57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1" fillId="4" borderId="49" xfId="0" applyFont="1" applyFill="1" applyBorder="1" applyAlignment="1">
      <alignment horizontal="center"/>
    </xf>
    <xf numFmtId="0" fontId="47" fillId="20" borderId="6" xfId="0" applyFont="1" applyFill="1" applyBorder="1" applyAlignment="1">
      <alignment horizontal="center" vertical="center"/>
    </xf>
    <xf numFmtId="0" fontId="47" fillId="20" borderId="21" xfId="0" applyFont="1" applyFill="1" applyBorder="1" applyAlignment="1">
      <alignment horizontal="center" vertical="center"/>
    </xf>
    <xf numFmtId="0" fontId="47" fillId="2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20" borderId="2" xfId="0" applyFont="1" applyFill="1" applyBorder="1" applyAlignment="1">
      <alignment horizontal="center" vertical="center"/>
    </xf>
    <xf numFmtId="0" fontId="47" fillId="20" borderId="43" xfId="0" applyFont="1" applyFill="1" applyBorder="1" applyAlignment="1">
      <alignment horizontal="center" vertical="center"/>
    </xf>
    <xf numFmtId="0" fontId="47" fillId="20" borderId="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9" fillId="10" borderId="6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61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4" fontId="0" fillId="0" borderId="36" xfId="0" applyNumberFormat="1" applyFill="1" applyBorder="1" applyAlignment="1">
      <alignment horizontal="center" vertical="center" wrapText="1"/>
    </xf>
    <xf numFmtId="14" fontId="0" fillId="0" borderId="61" xfId="0" applyNumberForma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horizontal="center" vertical="center" wrapText="1"/>
    </xf>
    <xf numFmtId="0" fontId="47" fillId="20" borderId="14" xfId="0" applyFont="1" applyFill="1" applyBorder="1" applyAlignment="1">
      <alignment horizontal="center" vertical="center"/>
    </xf>
    <xf numFmtId="0" fontId="47" fillId="20" borderId="38" xfId="0" applyFont="1" applyFill="1" applyBorder="1" applyAlignment="1">
      <alignment horizontal="center" vertical="center"/>
    </xf>
    <xf numFmtId="0" fontId="0" fillId="0" borderId="44" xfId="0" quotePrefix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0" fontId="22" fillId="18" borderId="34" xfId="0" applyFont="1" applyFill="1" applyBorder="1" applyAlignment="1">
      <alignment horizontal="center" vertical="center" wrapText="1"/>
    </xf>
    <xf numFmtId="0" fontId="22" fillId="18" borderId="24" xfId="0" applyFont="1" applyFill="1" applyBorder="1" applyAlignment="1">
      <alignment horizontal="center" vertical="center" wrapText="1"/>
    </xf>
    <xf numFmtId="0" fontId="22" fillId="18" borderId="26" xfId="0" applyFont="1" applyFill="1" applyBorder="1" applyAlignment="1">
      <alignment horizontal="center" vertical="center" wrapText="1"/>
    </xf>
    <xf numFmtId="0" fontId="22" fillId="18" borderId="48" xfId="0" applyFont="1" applyFill="1" applyBorder="1" applyAlignment="1">
      <alignment horizontal="center" vertical="center" wrapText="1"/>
    </xf>
    <xf numFmtId="0" fontId="22" fillId="18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22" fillId="18" borderId="39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/>
    </xf>
    <xf numFmtId="0" fontId="22" fillId="18" borderId="34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REGISTRO DE NOVEDADES DIARIAS AÑO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2019'!$B$42:$B$56</c:f>
              <c:strCache>
                <c:ptCount val="15"/>
                <c:pt idx="0">
                  <c:v>ACCIDENTE DE TRÁNSITO</c:v>
                </c:pt>
                <c:pt idx="1">
                  <c:v>ACTIVIDADES DELICTIVAS</c:v>
                </c:pt>
                <c:pt idx="2">
                  <c:v>CONSUMO DE DROGAS</c:v>
                </c:pt>
                <c:pt idx="3">
                  <c:v>EMERGENCIA MÉDICA</c:v>
                </c:pt>
                <c:pt idx="4">
                  <c:v>ESCÁNDALO</c:v>
                </c:pt>
                <c:pt idx="5">
                  <c:v>FALLECIDOS</c:v>
                </c:pt>
                <c:pt idx="6">
                  <c:v>INCENDIOS </c:v>
                </c:pt>
                <c:pt idx="7">
                  <c:v>MANIFESTACIONES</c:v>
                </c:pt>
                <c:pt idx="8">
                  <c:v>OPERATIVOS ATM-CTE</c:v>
                </c:pt>
                <c:pt idx="9">
                  <c:v>OPERATIVOS MUNICIPALES</c:v>
                </c:pt>
                <c:pt idx="10">
                  <c:v>OTRAS NOVEDADES</c:v>
                </c:pt>
                <c:pt idx="11">
                  <c:v>OTROS INCIDENTES ATM</c:v>
                </c:pt>
                <c:pt idx="12">
                  <c:v>OTROS INCIDENTES BCBG</c:v>
                </c:pt>
                <c:pt idx="13">
                  <c:v>OTROS INCIDENTES PPNN</c:v>
                </c:pt>
                <c:pt idx="14">
                  <c:v>SOSPECHOSOS</c:v>
                </c:pt>
              </c:strCache>
            </c:strRef>
          </c:cat>
          <c:val>
            <c:numRef>
              <c:f>'ESTADÍSTICA 2019'!$C$42:$C$56</c:f>
              <c:numCache>
                <c:formatCode>General</c:formatCode>
                <c:ptCount val="15"/>
                <c:pt idx="0">
                  <c:v>8187</c:v>
                </c:pt>
                <c:pt idx="1">
                  <c:v>1159</c:v>
                </c:pt>
                <c:pt idx="2">
                  <c:v>145</c:v>
                </c:pt>
                <c:pt idx="3">
                  <c:v>1617</c:v>
                </c:pt>
                <c:pt idx="4">
                  <c:v>2318</c:v>
                </c:pt>
                <c:pt idx="5">
                  <c:v>37</c:v>
                </c:pt>
                <c:pt idx="6">
                  <c:v>557</c:v>
                </c:pt>
                <c:pt idx="7">
                  <c:v>262</c:v>
                </c:pt>
                <c:pt idx="8">
                  <c:v>201</c:v>
                </c:pt>
                <c:pt idx="9">
                  <c:v>375</c:v>
                </c:pt>
                <c:pt idx="10">
                  <c:v>112</c:v>
                </c:pt>
                <c:pt idx="11">
                  <c:v>173</c:v>
                </c:pt>
                <c:pt idx="12">
                  <c:v>67</c:v>
                </c:pt>
                <c:pt idx="13">
                  <c:v>1099</c:v>
                </c:pt>
                <c:pt idx="14">
                  <c:v>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7-43D6-9D18-FE0778AD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8412208"/>
        <c:axId val="21924267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'ESTADÍSTICA 2019'!$B$42:$B$56</c:f>
              <c:strCache>
                <c:ptCount val="15"/>
                <c:pt idx="0">
                  <c:v>ACCIDENTE DE TRÁNSITO</c:v>
                </c:pt>
                <c:pt idx="1">
                  <c:v>ACTIVIDADES DELICTIVAS</c:v>
                </c:pt>
                <c:pt idx="2">
                  <c:v>CONSUMO DE DROGAS</c:v>
                </c:pt>
                <c:pt idx="3">
                  <c:v>EMERGENCIA MÉDICA</c:v>
                </c:pt>
                <c:pt idx="4">
                  <c:v>ESCÁNDALO</c:v>
                </c:pt>
                <c:pt idx="5">
                  <c:v>FALLECIDOS</c:v>
                </c:pt>
                <c:pt idx="6">
                  <c:v>INCENDIOS </c:v>
                </c:pt>
                <c:pt idx="7">
                  <c:v>MANIFESTACIONES</c:v>
                </c:pt>
                <c:pt idx="8">
                  <c:v>OPERATIVOS ATM-CTE</c:v>
                </c:pt>
                <c:pt idx="9">
                  <c:v>OPERATIVOS MUNICIPALES</c:v>
                </c:pt>
                <c:pt idx="10">
                  <c:v>OTRAS NOVEDADES</c:v>
                </c:pt>
                <c:pt idx="11">
                  <c:v>OTROS INCIDENTES ATM</c:v>
                </c:pt>
                <c:pt idx="12">
                  <c:v>OTROS INCIDENTES BCBG</c:v>
                </c:pt>
                <c:pt idx="13">
                  <c:v>OTROS INCIDENTES PPNN</c:v>
                </c:pt>
                <c:pt idx="14">
                  <c:v>SOSPECHOSOS</c:v>
                </c:pt>
              </c:strCache>
            </c:strRef>
          </c:cat>
          <c:val>
            <c:numRef>
              <c:f>'ESTADÍSTICA 2019'!$D$42:$D$56</c:f>
              <c:numCache>
                <c:formatCode>0%</c:formatCode>
                <c:ptCount val="15"/>
                <c:pt idx="0">
                  <c:v>0.44139529868449429</c:v>
                </c:pt>
                <c:pt idx="1">
                  <c:v>6.2486521457839117E-2</c:v>
                </c:pt>
                <c:pt idx="2">
                  <c:v>7.8175544533103294E-3</c:v>
                </c:pt>
                <c:pt idx="3">
                  <c:v>8.7179210696571058E-2</c:v>
                </c:pt>
                <c:pt idx="4">
                  <c:v>0.12497304291567823</c:v>
                </c:pt>
                <c:pt idx="5">
                  <c:v>1.9948242398102221E-3</c:v>
                </c:pt>
                <c:pt idx="6">
                  <c:v>3.003019193444037E-2</c:v>
                </c:pt>
                <c:pt idx="7">
                  <c:v>1.4125512184602113E-2</c:v>
                </c:pt>
                <c:pt idx="8">
                  <c:v>1.0836747897347423E-2</c:v>
                </c:pt>
                <c:pt idx="9">
                  <c:v>2.0217813241319819E-2</c:v>
                </c:pt>
                <c:pt idx="10">
                  <c:v>6.038386888074186E-3</c:v>
                </c:pt>
                <c:pt idx="11">
                  <c:v>9.327151175328877E-3</c:v>
                </c:pt>
                <c:pt idx="12">
                  <c:v>3.6122492991158077E-3</c:v>
                </c:pt>
                <c:pt idx="13">
                  <c:v>5.925167133922795E-2</c:v>
                </c:pt>
                <c:pt idx="14">
                  <c:v>0.12071382359284019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7-43D6-9D18-FE0778AD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12608"/>
        <c:axId val="219240176"/>
      </c:lineChart>
      <c:catAx>
        <c:axId val="211841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19242672"/>
        <c:crosses val="autoZero"/>
        <c:auto val="0"/>
        <c:lblAlgn val="ctr"/>
        <c:lblOffset val="100"/>
        <c:noMultiLvlLbl val="0"/>
      </c:catAx>
      <c:valAx>
        <c:axId val="2192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118412208"/>
        <c:crosses val="autoZero"/>
        <c:crossBetween val="between"/>
      </c:valAx>
      <c:valAx>
        <c:axId val="2192401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118412608"/>
        <c:crosses val="max"/>
        <c:crossBetween val="between"/>
      </c:valAx>
      <c:catAx>
        <c:axId val="211841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9240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PORCENTAJE</a:t>
            </a:r>
            <a:r>
              <a:rPr lang="en-US" baseline="0">
                <a:solidFill>
                  <a:schemeClr val="tx1"/>
                </a:solidFill>
              </a:rPr>
              <a:t> DE </a:t>
            </a:r>
            <a:r>
              <a:rPr lang="en-US">
                <a:solidFill>
                  <a:schemeClr val="tx1"/>
                </a:solidFill>
              </a:rPr>
              <a:t>ENERO A DICIEMBRE 2019 </a:t>
            </a:r>
          </a:p>
        </c:rich>
      </c:tx>
      <c:layout>
        <c:manualLayout>
          <c:xMode val="edge"/>
          <c:yMode val="edge"/>
          <c:x val="0.27061902536168247"/>
          <c:y val="1.6752897184919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31496245889516089"/>
          <c:y val="0.1396373767249493"/>
          <c:w val="0.49819116721576578"/>
          <c:h val="0.84688819331875986"/>
        </c:manualLayout>
      </c:layout>
      <c:pieChart>
        <c:varyColors val="1"/>
        <c:ser>
          <c:idx val="0"/>
          <c:order val="0"/>
          <c:tx>
            <c:strRef>
              <c:f>'SOLICITUDES 2019'!$O$6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F48-4981-BD1E-9349FFE4C1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F48-4981-BD1E-9349FFE4C1A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F48-4981-BD1E-9349FFE4C1A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F48-4981-BD1E-9349FFE4C1A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F48-4981-BD1E-9349FFE4C1AC}"/>
              </c:ext>
            </c:extLst>
          </c:dPt>
          <c:dLbls>
            <c:dLbl>
              <c:idx val="0"/>
              <c:layout>
                <c:manualLayout>
                  <c:x val="5.6712068119509587E-2"/>
                  <c:y val="2.7421106935589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48-4981-BD1E-9349FFE4C1AC}"/>
                </c:ext>
              </c:extLst>
            </c:dLbl>
            <c:dLbl>
              <c:idx val="1"/>
              <c:layout>
                <c:manualLayout>
                  <c:x val="7.736478438211393E-2"/>
                  <c:y val="5.3958619464536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48-4981-BD1E-9349FFE4C1AC}"/>
                </c:ext>
              </c:extLst>
            </c:dLbl>
            <c:dLbl>
              <c:idx val="2"/>
              <c:layout>
                <c:manualLayout>
                  <c:x val="-1.296847488728098E-2"/>
                  <c:y val="2.8133654701683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48-4981-BD1E-9349FFE4C1AC}"/>
                </c:ext>
              </c:extLst>
            </c:dLbl>
            <c:dLbl>
              <c:idx val="3"/>
              <c:layout>
                <c:manualLayout>
                  <c:x val="2.7105332112097452E-3"/>
                  <c:y val="2.9560289213926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48-4981-BD1E-9349FFE4C1AC}"/>
                </c:ext>
              </c:extLst>
            </c:dLbl>
            <c:dLbl>
              <c:idx val="4"/>
              <c:layout>
                <c:manualLayout>
                  <c:x val="-9.9077115044920769E-2"/>
                  <c:y val="5.221649404073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48-4981-BD1E-9349FFE4C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'SOLICITUDES 2019'!$B$7:$B$13</c:f>
              <c:strCache>
                <c:ptCount val="7"/>
                <c:pt idx="0">
                  <c:v>ATM</c:v>
                </c:pt>
                <c:pt idx="1">
                  <c:v>CTE</c:v>
                </c:pt>
                <c:pt idx="2">
                  <c:v>FISCALÍA </c:v>
                </c:pt>
                <c:pt idx="3">
                  <c:v>PARTICULAR </c:v>
                </c:pt>
                <c:pt idx="4">
                  <c:v>POLICÍA </c:v>
                </c:pt>
                <c:pt idx="5">
                  <c:v>BCBG</c:v>
                </c:pt>
                <c:pt idx="6">
                  <c:v>TOTALES</c:v>
                </c:pt>
              </c:strCache>
            </c:strRef>
          </c:cat>
          <c:val>
            <c:numRef>
              <c:f>'SOLICITUDES 2019'!$O$7:$O$11</c:f>
              <c:numCache>
                <c:formatCode>_ * #,##0_ ;_ * \-#,##0_ ;_ * "-"??_ ;_ @_ </c:formatCode>
                <c:ptCount val="5"/>
                <c:pt idx="0">
                  <c:v>178</c:v>
                </c:pt>
                <c:pt idx="1">
                  <c:v>165</c:v>
                </c:pt>
                <c:pt idx="2">
                  <c:v>2692</c:v>
                </c:pt>
                <c:pt idx="3">
                  <c:v>689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48-4981-BD1E-9349FFE4C1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7934249846548E-2"/>
          <c:y val="0.83281971706071534"/>
          <c:w val="0.27040342946211737"/>
          <c:h val="0.1280901895078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solidFill>
                  <a:srgbClr val="0070C0"/>
                </a:solidFill>
              </a:rPr>
              <a:t>INSTITUCIONES DERIVADAS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  <a:alpha val="85000"/>
                </a:schemeClr>
              </a:solidFill>
              <a:ln w="9525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DD-4189-904F-D6EA5C747CC8}"/>
              </c:ext>
            </c:extLst>
          </c:dPt>
          <c:dPt>
            <c:idx val="1"/>
            <c:invertIfNegative val="0"/>
            <c:bubble3D val="0"/>
            <c:spPr>
              <a:solidFill>
                <a:srgbClr val="FF5050">
                  <a:alpha val="85000"/>
                </a:srgbClr>
              </a:solidFill>
              <a:ln w="9525" cap="flat" cmpd="sng" algn="ctr">
                <a:solidFill>
                  <a:srgbClr val="FF5050"/>
                </a:solidFill>
                <a:round/>
              </a:ln>
              <a:effectLst/>
              <a:sp3d contourW="9525">
                <a:contourClr>
                  <a:srgbClr val="FF5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DD-4189-904F-D6EA5C747CC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  <a:alpha val="88000"/>
                </a:schemeClr>
              </a:solidFill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  <a:sp3d contourW="9525">
                <a:contourClr>
                  <a:schemeClr val="bg1">
                    <a:lumMod val="6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9DD-4189-904F-D6EA5C747CC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>
                  <a:alpha val="85000"/>
                </a:srgbClr>
              </a:solidFill>
              <a:ln w="9525" cap="flat" cmpd="sng" algn="ctr">
                <a:solidFill>
                  <a:srgbClr val="FFC000"/>
                </a:solidFill>
                <a:round/>
              </a:ln>
              <a:effectLst/>
              <a:sp3d contourW="9525">
                <a:contourClr>
                  <a:srgbClr val="FFC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9DD-4189-904F-D6EA5C747CC8}"/>
              </c:ext>
            </c:extLst>
          </c:dPt>
          <c:dPt>
            <c:idx val="4"/>
            <c:invertIfNegative val="0"/>
            <c:bubble3D val="0"/>
            <c:spPr>
              <a:solidFill>
                <a:srgbClr val="860000">
                  <a:alpha val="85000"/>
                </a:srgbClr>
              </a:solidFill>
              <a:ln w="9525" cap="flat" cmpd="sng" algn="ctr">
                <a:solidFill>
                  <a:srgbClr val="0070C0"/>
                </a:solidFill>
                <a:round/>
              </a:ln>
              <a:effectLst/>
              <a:sp3d contourW="9525">
                <a:contourClr>
                  <a:srgbClr val="0070C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9DD-4189-904F-D6EA5C747CC8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9525" cap="flat" cmpd="sng" algn="ctr">
                <a:solidFill>
                  <a:srgbClr val="7030A0"/>
                </a:solidFill>
                <a:round/>
              </a:ln>
              <a:effectLst/>
              <a:sp3d contourW="9525">
                <a:contourClr>
                  <a:srgbClr val="7030A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9DD-4189-904F-D6EA5C747CC8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>
                  <a:alpha val="85000"/>
                </a:srgbClr>
              </a:solidFill>
              <a:ln w="9525" cap="flat" cmpd="sng" algn="ctr">
                <a:solidFill>
                  <a:srgbClr val="002060"/>
                </a:solidFill>
                <a:round/>
              </a:ln>
              <a:effectLst/>
              <a:sp3d contourW="9525">
                <a:contourClr>
                  <a:srgbClr val="00206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9DD-4189-904F-D6EA5C747CC8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  <a:alpha val="85000"/>
                </a:schemeClr>
              </a:solidFill>
              <a:ln w="9525" cap="flat" cmpd="sng" algn="ctr">
                <a:solidFill>
                  <a:schemeClr val="bg1">
                    <a:lumMod val="85000"/>
                  </a:schemeClr>
                </a:solidFill>
                <a:round/>
              </a:ln>
              <a:effectLst/>
              <a:sp3d contourW="9525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9DD-4189-904F-D6EA5C747CC8}"/>
              </c:ext>
            </c:extLst>
          </c:dPt>
          <c:dPt>
            <c:idx val="9"/>
            <c:invertIfNegative val="0"/>
            <c:bubble3D val="0"/>
            <c:spPr>
              <a:solidFill>
                <a:srgbClr val="002060">
                  <a:alpha val="85000"/>
                </a:srgb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9DD-4189-904F-D6EA5C747CC8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95000"/>
                  <a:lumOff val="5000"/>
                  <a:alpha val="85000"/>
                </a:scheme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9DD-4189-904F-D6EA5C747CC8}"/>
              </c:ext>
            </c:extLst>
          </c:dPt>
          <c:cat>
            <c:strRef>
              <c:f>'AYNES 2019'!$B$26:$B$36</c:f>
              <c:strCache>
                <c:ptCount val="11"/>
                <c:pt idx="0">
                  <c:v>CEPAM</c:v>
                </c:pt>
                <c:pt idx="1">
                  <c:v>FUND. MA. GUARE</c:v>
                </c:pt>
                <c:pt idx="2">
                  <c:v>UNID. JUD. / FISC.</c:v>
                </c:pt>
                <c:pt idx="3">
                  <c:v>DEFENSORIA PUBLICA</c:v>
                </c:pt>
                <c:pt idx="4">
                  <c:v>E.J UESS</c:v>
                </c:pt>
                <c:pt idx="5">
                  <c:v>E.J ECOTEC</c:v>
                </c:pt>
                <c:pt idx="6">
                  <c:v>OF. AYNES</c:v>
                </c:pt>
                <c:pt idx="7">
                  <c:v>HIAS ONG</c:v>
                </c:pt>
                <c:pt idx="8">
                  <c:v>COOR. PPNN</c:v>
                </c:pt>
                <c:pt idx="9">
                  <c:v>OTROS</c:v>
                </c:pt>
                <c:pt idx="10">
                  <c:v>S/I</c:v>
                </c:pt>
              </c:strCache>
            </c:strRef>
          </c:cat>
          <c:val>
            <c:numRef>
              <c:f>'AYNES 2019'!$C$26:$C$36</c:f>
              <c:numCache>
                <c:formatCode>General</c:formatCode>
                <c:ptCount val="11"/>
                <c:pt idx="0">
                  <c:v>131</c:v>
                </c:pt>
                <c:pt idx="1">
                  <c:v>15</c:v>
                </c:pt>
                <c:pt idx="2">
                  <c:v>96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20</c:v>
                </c:pt>
                <c:pt idx="7">
                  <c:v>1</c:v>
                </c:pt>
                <c:pt idx="8">
                  <c:v>50</c:v>
                </c:pt>
                <c:pt idx="9">
                  <c:v>69</c:v>
                </c:pt>
                <c:pt idx="10">
                  <c:v>111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14-D9DD-4189-904F-D6EA5C74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8407712"/>
        <c:axId val="200692928"/>
        <c:axId val="0"/>
      </c:bar3DChart>
      <c:catAx>
        <c:axId val="20840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0692928"/>
        <c:crosses val="autoZero"/>
        <c:auto val="1"/>
        <c:lblAlgn val="ctr"/>
        <c:lblOffset val="100"/>
        <c:noMultiLvlLbl val="0"/>
      </c:catAx>
      <c:valAx>
        <c:axId val="20069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0840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s-ES" sz="1300">
                <a:solidFill>
                  <a:srgbClr val="0070C0"/>
                </a:solidFill>
              </a:rPr>
              <a:t>PREDISPOSICIÓN A RECIBIR AYUDA </a:t>
            </a:r>
          </a:p>
        </c:rich>
      </c:tx>
      <c:layout>
        <c:manualLayout>
          <c:xMode val="edge"/>
          <c:yMode val="edge"/>
          <c:x val="0.15062222287470395"/>
          <c:y val="4.9999978127743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5.2109661210079268E-2"/>
          <c:y val="0.21507296122496181"/>
          <c:w val="0.85732857332434553"/>
          <c:h val="0.659247454473407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F5050">
                  <a:alpha val="70000"/>
                </a:srgb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3A-4B15-A7FA-8056E75B8367}"/>
              </c:ext>
            </c:extLst>
          </c:dPt>
          <c:dPt>
            <c:idx val="1"/>
            <c:bubble3D val="0"/>
            <c:spPr>
              <a:solidFill>
                <a:srgbClr val="0070C0">
                  <a:alpha val="84000"/>
                </a:srgbClr>
              </a:solidFill>
              <a:ln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3A-4B15-A7FA-8056E75B836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3A-4B15-A7FA-8056E75B83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D3A-4B15-A7FA-8056E75B83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D3A-4B15-A7FA-8056E75B83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D3A-4B15-A7FA-8056E75B83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D3A-4B15-A7FA-8056E75B836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D3A-4B15-A7FA-8056E75B836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D3A-4B15-A7FA-8056E75B836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D3A-4B15-A7FA-8056E75B836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D3A-4B15-A7FA-8056E75B836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D3A-4B15-A7FA-8056E75B836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D3A-4B15-A7FA-8056E75B836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D3A-4B15-A7FA-8056E75B836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D3A-4B15-A7FA-8056E75B836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D3A-4B15-A7FA-8056E75B836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D3A-4B15-A7FA-8056E75B836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D3A-4B15-A7FA-8056E75B836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D3A-4B15-A7FA-8056E75B836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5D3A-4B15-A7FA-8056E75B8367}"/>
              </c:ext>
            </c:extLst>
          </c:dPt>
          <c:dLbls>
            <c:dLbl>
              <c:idx val="0"/>
              <c:layout>
                <c:manualLayout>
                  <c:x val="0.16302410593693112"/>
                  <c:y val="-1.16023571293276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3A-4B15-A7FA-8056E75B8367}"/>
                </c:ext>
              </c:extLst>
            </c:dLbl>
            <c:dLbl>
              <c:idx val="1"/>
              <c:layout>
                <c:manualLayout>
                  <c:x val="-0.1234438311116331"/>
                  <c:y val="-6.6710382016455807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3A-4B15-A7FA-8056E75B83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3A-4B15-A7FA-8056E75B8367}"/>
                </c:ext>
              </c:extLst>
            </c:dLbl>
            <c:dLbl>
              <c:idx val="6"/>
              <c:layout>
                <c:manualLayout>
                  <c:x val="2.9621920501062948E-3"/>
                  <c:y val="-5.382464354947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3A-4B15-A7FA-8056E75B83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'AYNES 2019'!$C$77:$C$78</c:f>
              <c:strCache>
                <c:ptCount val="2"/>
                <c:pt idx="0">
                  <c:v>VEDADERO</c:v>
                </c:pt>
                <c:pt idx="1">
                  <c:v>FALSO</c:v>
                </c:pt>
              </c:strCache>
            </c:strRef>
          </c:cat>
          <c:val>
            <c:numRef>
              <c:f>'AYNES 2019'!$B$77:$B$78</c:f>
              <c:numCache>
                <c:formatCode>0%</c:formatCode>
                <c:ptCount val="2"/>
                <c:pt idx="0">
                  <c:v>0.66730401529636707</c:v>
                </c:pt>
                <c:pt idx="1">
                  <c:v>0.33269598470363287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D3A-4B15-A7FA-8056E75B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299867763227282"/>
          <c:y val="0.86040819754672015"/>
          <c:w val="0.34700134208053163"/>
          <c:h val="0.10970923728005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rgbClr val="0070C0"/>
                </a:solidFill>
              </a:rPr>
              <a:t>PREDISPOSICIÓN A RECIBIR AYUDA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402584960461101E-2"/>
          <c:y val="9.977890167782287E-2"/>
          <c:w val="0.92018194047024338"/>
          <c:h val="0.708478100091901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85000"/>
                </a:srgbClr>
              </a:solidFill>
              <a:ln w="9525" cap="flat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90-423A-B862-D7DB2593B70E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p3d contourW="9525">
                <a:contourClr>
                  <a:srgbClr val="C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90-423A-B862-D7DB2593B70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10000"/>
                  <a:alpha val="85000"/>
                </a:schemeClr>
              </a:solidFill>
              <a:ln w="9525" cap="flat" cmpd="sng" algn="ctr">
                <a:solidFill>
                  <a:schemeClr val="bg2">
                    <a:lumMod val="10000"/>
                  </a:schemeClr>
                </a:solidFill>
                <a:round/>
              </a:ln>
              <a:effectLst/>
              <a:sp3d contourW="9525">
                <a:contourClr>
                  <a:schemeClr val="bg2">
                    <a:lumMod val="1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D90-423A-B862-D7DB2593B7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D90-423A-B862-D7DB2593B70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D90-423A-B862-D7DB2593B70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D90-423A-B862-D7DB2593B7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D90-423A-B862-D7DB2593B70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D90-423A-B862-D7DB2593B70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D90-423A-B862-D7DB2593B70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D90-423A-B862-D7DB2593B70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D90-423A-B862-D7DB2593B70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D90-423A-B862-D7DB2593B70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D90-423A-B862-D7DB2593B70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D90-423A-B862-D7DB2593B70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D90-423A-B862-D7DB2593B70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D90-423A-B862-D7DB2593B70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D90-423A-B862-D7DB2593B70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D90-423A-B862-D7DB2593B70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D90-423A-B862-D7DB2593B70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D90-423A-B862-D7DB2593B70E}"/>
              </c:ext>
            </c:extLst>
          </c:dPt>
          <c:dLbls>
            <c:dLbl>
              <c:idx val="0"/>
              <c:layout>
                <c:manualLayout>
                  <c:x val="9.3368581875611263E-3"/>
                  <c:y val="0.51742252661297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0-423A-B862-D7DB2593B70E}"/>
                </c:ext>
              </c:extLst>
            </c:dLbl>
            <c:dLbl>
              <c:idx val="1"/>
              <c:layout>
                <c:manualLayout>
                  <c:x val="-2.7804010508120608E-3"/>
                  <c:y val="0.22868276070606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0-423A-B862-D7DB2593B70E}"/>
                </c:ext>
              </c:extLst>
            </c:dLbl>
            <c:dLbl>
              <c:idx val="2"/>
              <c:layout>
                <c:manualLayout>
                  <c:x val="-1.4974090850011404E-3"/>
                  <c:y val="0.36932881070176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90-423A-B862-D7DB2593B70E}"/>
                </c:ext>
              </c:extLst>
            </c:dLbl>
            <c:dLbl>
              <c:idx val="6"/>
              <c:layout>
                <c:manualLayout>
                  <c:x val="2.9621920501062948E-3"/>
                  <c:y val="-5.382464354947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90-423A-B862-D7DB2593B7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'AYNES 2019'!$C$68:$C$70</c:f>
              <c:strCache>
                <c:ptCount val="3"/>
                <c:pt idx="0">
                  <c:v>PPNN</c:v>
                </c:pt>
                <c:pt idx="1">
                  <c:v>A. MENORES</c:v>
                </c:pt>
                <c:pt idx="2">
                  <c:v>AMENAZAS</c:v>
                </c:pt>
              </c:strCache>
            </c:strRef>
          </c:cat>
          <c:val>
            <c:numRef>
              <c:f>'AYNES 2019'!$B$68:$B$70</c:f>
              <c:numCache>
                <c:formatCode>0%</c:formatCode>
                <c:ptCount val="3"/>
                <c:pt idx="0">
                  <c:v>0.43448275862068964</c:v>
                </c:pt>
                <c:pt idx="1">
                  <c:v>0.24827586206896551</c:v>
                </c:pt>
                <c:pt idx="2">
                  <c:v>0.31724137931034485</c:v>
                </c:pt>
              </c:numCache>
            </c:numRef>
          </c:val>
          <c:shape val="pyramidToMax"/>
          <c:extLst>
            <c:ext xmlns:c16="http://schemas.microsoft.com/office/drawing/2014/chart" uri="{C3380CC4-5D6E-409C-BE32-E72D297353CC}">
              <c16:uniqueId val="{00000017-AD90-423A-B862-D7DB2593B7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756035839"/>
        <c:axId val="1804022895"/>
        <c:axId val="0"/>
      </c:bar3DChart>
      <c:catAx>
        <c:axId val="175603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804022895"/>
        <c:crosses val="autoZero"/>
        <c:auto val="1"/>
        <c:lblAlgn val="ctr"/>
        <c:lblOffset val="100"/>
        <c:noMultiLvlLbl val="0"/>
      </c:catAx>
      <c:valAx>
        <c:axId val="180402289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56035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2019'!$B$7</c:f>
              <c:strCache>
                <c:ptCount val="1"/>
                <c:pt idx="0">
                  <c:v>ATM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'SOLICITUDES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2019'!$C$7:$N$7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19</c:v>
                </c:pt>
                <c:pt idx="6">
                  <c:v>25</c:v>
                </c:pt>
                <c:pt idx="7">
                  <c:v>16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3-4F8D-9ED1-50718396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498432"/>
        <c:axId val="356504312"/>
      </c:barChart>
      <c:valAx>
        <c:axId val="35650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498432"/>
        <c:crosses val="autoZero"/>
        <c:crossBetween val="between"/>
      </c:valAx>
      <c:catAx>
        <c:axId val="35649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4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2019'!$B$8</c:f>
              <c:strCache>
                <c:ptCount val="1"/>
                <c:pt idx="0">
                  <c:v>CTE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'SOLICITUDES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2019'!$C$8:$N$8</c:f>
              <c:numCache>
                <c:formatCode>General</c:formatCode>
                <c:ptCount val="12"/>
                <c:pt idx="0">
                  <c:v>18</c:v>
                </c:pt>
                <c:pt idx="1">
                  <c:v>7</c:v>
                </c:pt>
                <c:pt idx="2">
                  <c:v>1</c:v>
                </c:pt>
                <c:pt idx="3">
                  <c:v>14</c:v>
                </c:pt>
                <c:pt idx="4">
                  <c:v>23</c:v>
                </c:pt>
                <c:pt idx="5">
                  <c:v>22</c:v>
                </c:pt>
                <c:pt idx="6">
                  <c:v>10</c:v>
                </c:pt>
                <c:pt idx="7">
                  <c:v>22</c:v>
                </c:pt>
                <c:pt idx="8">
                  <c:v>17</c:v>
                </c:pt>
                <c:pt idx="9">
                  <c:v>8</c:v>
                </c:pt>
                <c:pt idx="10">
                  <c:v>9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1-4915-9AB2-1CDBAB9D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4704"/>
        <c:axId val="356501568"/>
      </c:barChart>
      <c:catAx>
        <c:axId val="356504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1568"/>
        <c:crosses val="autoZero"/>
        <c:auto val="1"/>
        <c:lblAlgn val="ctr"/>
        <c:lblOffset val="100"/>
        <c:noMultiLvlLbl val="0"/>
      </c:catAx>
      <c:valAx>
        <c:axId val="3565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2019'!$B$9</c:f>
              <c:strCache>
                <c:ptCount val="1"/>
                <c:pt idx="0">
                  <c:v>FISCALÍA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'SOLICITUDES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2019'!$C$9:$N$9</c:f>
              <c:numCache>
                <c:formatCode>General</c:formatCode>
                <c:ptCount val="12"/>
                <c:pt idx="0">
                  <c:v>242</c:v>
                </c:pt>
                <c:pt idx="1">
                  <c:v>74</c:v>
                </c:pt>
                <c:pt idx="2">
                  <c:v>235</c:v>
                </c:pt>
                <c:pt idx="3">
                  <c:v>275</c:v>
                </c:pt>
                <c:pt idx="4">
                  <c:v>180</c:v>
                </c:pt>
                <c:pt idx="5">
                  <c:v>222</c:v>
                </c:pt>
                <c:pt idx="6">
                  <c:v>224</c:v>
                </c:pt>
                <c:pt idx="7">
                  <c:v>324</c:v>
                </c:pt>
                <c:pt idx="8">
                  <c:v>240</c:v>
                </c:pt>
                <c:pt idx="9">
                  <c:v>238</c:v>
                </c:pt>
                <c:pt idx="10">
                  <c:v>190</c:v>
                </c:pt>
                <c:pt idx="1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D-4E3F-AE8A-4EF9301FF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2352"/>
        <c:axId val="356501960"/>
      </c:barChart>
      <c:catAx>
        <c:axId val="35650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1960"/>
        <c:crosses val="autoZero"/>
        <c:auto val="1"/>
        <c:lblAlgn val="ctr"/>
        <c:lblOffset val="100"/>
        <c:noMultiLvlLbl val="0"/>
      </c:catAx>
      <c:valAx>
        <c:axId val="35650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2019'!$B$10</c:f>
              <c:strCache>
                <c:ptCount val="1"/>
                <c:pt idx="0">
                  <c:v>PARTICULAR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'SOLICITUDES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2019'!$C$10:$N$10</c:f>
              <c:numCache>
                <c:formatCode>General</c:formatCode>
                <c:ptCount val="12"/>
                <c:pt idx="0">
                  <c:v>74</c:v>
                </c:pt>
                <c:pt idx="1">
                  <c:v>15</c:v>
                </c:pt>
                <c:pt idx="2">
                  <c:v>57</c:v>
                </c:pt>
                <c:pt idx="3">
                  <c:v>63</c:v>
                </c:pt>
                <c:pt idx="4">
                  <c:v>65</c:v>
                </c:pt>
                <c:pt idx="5">
                  <c:v>56</c:v>
                </c:pt>
                <c:pt idx="6">
                  <c:v>74</c:v>
                </c:pt>
                <c:pt idx="7">
                  <c:v>63</c:v>
                </c:pt>
                <c:pt idx="8">
                  <c:v>53</c:v>
                </c:pt>
                <c:pt idx="9">
                  <c:v>70</c:v>
                </c:pt>
                <c:pt idx="10">
                  <c:v>56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0CB-9FB7-06EFAE1BBC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6500000"/>
        <c:axId val="356503920"/>
      </c:barChart>
      <c:catAx>
        <c:axId val="3565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3920"/>
        <c:crosses val="autoZero"/>
        <c:auto val="1"/>
        <c:lblAlgn val="ctr"/>
        <c:lblOffset val="100"/>
        <c:noMultiLvlLbl val="0"/>
      </c:catAx>
      <c:valAx>
        <c:axId val="35650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0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2019'!$B$11</c:f>
              <c:strCache>
                <c:ptCount val="1"/>
                <c:pt idx="0">
                  <c:v>POLICÍA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'SOLICITUDES 2019'!$C$6:$N$6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2019'!$C$11:$N$11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4-4907-B2DA-8CB09581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502744"/>
        <c:axId val="356339872"/>
      </c:barChart>
      <c:catAx>
        <c:axId val="356502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339872"/>
        <c:crosses val="autoZero"/>
        <c:auto val="1"/>
        <c:lblAlgn val="ctr"/>
        <c:lblOffset val="100"/>
        <c:noMultiLvlLbl val="0"/>
      </c:catAx>
      <c:valAx>
        <c:axId val="3563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502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4.jpeg"/><Relationship Id="rId5" Type="http://schemas.openxmlformats.org/officeDocument/2006/relationships/chart" Target="../charts/chart4.xml"/><Relationship Id="rId4" Type="http://schemas.microsoft.com/office/2007/relationships/hdphoto" Target="../media/hdphoto1.wdp"/><Relationship Id="rId9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168728</xdr:rowOff>
    </xdr:from>
    <xdr:to>
      <xdr:col>21</xdr:col>
      <xdr:colOff>0</xdr:colOff>
      <xdr:row>5</xdr:row>
      <xdr:rowOff>149678</xdr:rowOff>
    </xdr:to>
    <xdr:pic>
      <xdr:nvPicPr>
        <xdr:cNvPr id="2" name="Picture 10" descr="ojoag1">
          <a:extLst>
            <a:ext uri="{FF2B5EF4-FFF2-40B4-BE49-F238E27FC236}">
              <a16:creationId xmlns:a16="http://schemas.microsoft.com/office/drawing/2014/main" id="{9E6FFE47-67E9-4DA4-BEEF-53D1272F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92426" y="359228"/>
          <a:ext cx="1237459" cy="1042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32637</xdr:colOff>
      <xdr:row>2</xdr:row>
      <xdr:rowOff>11206</xdr:rowOff>
    </xdr:from>
    <xdr:to>
      <xdr:col>6</xdr:col>
      <xdr:colOff>168087</xdr:colOff>
      <xdr:row>4</xdr:row>
      <xdr:rowOff>36204</xdr:rowOff>
    </xdr:to>
    <xdr:pic>
      <xdr:nvPicPr>
        <xdr:cNvPr id="3" name="Picture 12" descr="Logo CSCG">
          <a:extLst>
            <a:ext uri="{FF2B5EF4-FFF2-40B4-BE49-F238E27FC236}">
              <a16:creationId xmlns:a16="http://schemas.microsoft.com/office/drawing/2014/main" id="{B56041C8-BD0E-4951-9929-C6C6C00B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8284" y="392206"/>
          <a:ext cx="1412921" cy="90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4</xdr:row>
      <xdr:rowOff>0</xdr:rowOff>
    </xdr:from>
    <xdr:to>
      <xdr:col>10</xdr:col>
      <xdr:colOff>666750</xdr:colOff>
      <xdr:row>39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A744A5-0194-4511-9CC1-1B64DB253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391672</xdr:colOff>
      <xdr:row>51</xdr:row>
      <xdr:rowOff>114300</xdr:rowOff>
    </xdr:from>
    <xdr:to>
      <xdr:col>10</xdr:col>
      <xdr:colOff>604896</xdr:colOff>
      <xdr:row>56</xdr:row>
      <xdr:rowOff>242712</xdr:rowOff>
    </xdr:to>
    <xdr:pic>
      <xdr:nvPicPr>
        <xdr:cNvPr id="3" name="Picture 12" descr="Logo CSCG">
          <a:extLst>
            <a:ext uri="{FF2B5EF4-FFF2-40B4-BE49-F238E27FC236}">
              <a16:creationId xmlns:a16="http://schemas.microsoft.com/office/drawing/2014/main" id="{B7912168-6037-4010-9C20-19DE5AD2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1822" y="10610850"/>
          <a:ext cx="2051549" cy="131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264205</xdr:colOff>
      <xdr:row>23</xdr:row>
      <xdr:rowOff>122759</xdr:rowOff>
    </xdr:from>
    <xdr:to>
      <xdr:col>17</xdr:col>
      <xdr:colOff>602610</xdr:colOff>
      <xdr:row>39</xdr:row>
      <xdr:rowOff>31794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D7E41C-33E4-4EB7-9D51-AB2A7516C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201707</xdr:colOff>
      <xdr:row>75</xdr:row>
      <xdr:rowOff>201705</xdr:rowOff>
    </xdr:from>
    <xdr:to>
      <xdr:col>17</xdr:col>
      <xdr:colOff>190500</xdr:colOff>
      <xdr:row>87</xdr:row>
      <xdr:rowOff>50427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7779F1-498E-4775-ACB1-375525EFC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38598</xdr:colOff>
      <xdr:row>28</xdr:row>
      <xdr:rowOff>97338</xdr:rowOff>
    </xdr:from>
    <xdr:ext cx="342178" cy="298221"/>
    <xdr:pic>
      <xdr:nvPicPr>
        <xdr:cNvPr id="4" name="Imagen 3">
          <a:extLst>
            <a:ext uri="{FF2B5EF4-FFF2-40B4-BE49-F238E27FC236}">
              <a16:creationId xmlns:a16="http://schemas.microsoft.com/office/drawing/2014/main" id="{7487BB89-DF24-4298-B3AA-B37AE9EB0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7123" y="6841038"/>
          <a:ext cx="342178" cy="298221"/>
        </a:xfrm>
        <a:prstGeom prst="rect">
          <a:avLst/>
        </a:prstGeom>
      </xdr:spPr>
    </xdr:pic>
    <xdr:clientData/>
  </xdr:oneCellAnchor>
  <xdr:twoCellAnchor>
    <xdr:from>
      <xdr:col>4</xdr:col>
      <xdr:colOff>212912</xdr:colOff>
      <xdr:row>64</xdr:row>
      <xdr:rowOff>233395</xdr:rowOff>
    </xdr:from>
    <xdr:to>
      <xdr:col>17</xdr:col>
      <xdr:colOff>145677</xdr:colOff>
      <xdr:row>75</xdr:row>
      <xdr:rowOff>54903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6095A1-F976-4098-AA04-8AABF808D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255799</xdr:colOff>
      <xdr:row>1</xdr:row>
      <xdr:rowOff>30267</xdr:rowOff>
    </xdr:from>
    <xdr:ext cx="950719" cy="494160"/>
    <xdr:pic>
      <xdr:nvPicPr>
        <xdr:cNvPr id="6" name="Imagen 5">
          <a:extLst>
            <a:ext uri="{FF2B5EF4-FFF2-40B4-BE49-F238E27FC236}">
              <a16:creationId xmlns:a16="http://schemas.microsoft.com/office/drawing/2014/main" id="{7ADD2A29-8522-41AA-AF95-FC5BE171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574" y="220767"/>
          <a:ext cx="950719" cy="494160"/>
        </a:xfrm>
        <a:prstGeom prst="rect">
          <a:avLst/>
        </a:prstGeom>
      </xdr:spPr>
    </xdr:pic>
    <xdr:clientData/>
  </xdr:oneCellAnchor>
  <xdr:oneCellAnchor>
    <xdr:from>
      <xdr:col>15</xdr:col>
      <xdr:colOff>94224</xdr:colOff>
      <xdr:row>0</xdr:row>
      <xdr:rowOff>188991</xdr:rowOff>
    </xdr:from>
    <xdr:ext cx="634749" cy="553208"/>
    <xdr:pic>
      <xdr:nvPicPr>
        <xdr:cNvPr id="7" name="Imagen 6">
          <a:extLst>
            <a:ext uri="{FF2B5EF4-FFF2-40B4-BE49-F238E27FC236}">
              <a16:creationId xmlns:a16="http://schemas.microsoft.com/office/drawing/2014/main" id="{2A252281-F44A-4557-8E94-C46315BA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924" y="188991"/>
          <a:ext cx="634749" cy="553208"/>
        </a:xfrm>
        <a:prstGeom prst="rect">
          <a:avLst/>
        </a:prstGeom>
      </xdr:spPr>
    </xdr:pic>
    <xdr:clientData/>
  </xdr:oneCellAnchor>
  <xdr:twoCellAnchor editAs="oneCell">
    <xdr:from>
      <xdr:col>16</xdr:col>
      <xdr:colOff>114153</xdr:colOff>
      <xdr:row>33</xdr:row>
      <xdr:rowOff>258495</xdr:rowOff>
    </xdr:from>
    <xdr:to>
      <xdr:col>16</xdr:col>
      <xdr:colOff>598279</xdr:colOff>
      <xdr:row>35</xdr:row>
      <xdr:rowOff>213033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FE90D1A-1AFD-4F57-9226-038BC05F0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DFAF9"/>
            </a:clrFrom>
            <a:clrTo>
              <a:srgbClr val="FDFAF9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191353" y="8335695"/>
          <a:ext cx="484126" cy="487938"/>
        </a:xfrm>
        <a:prstGeom prst="rect">
          <a:avLst/>
        </a:prstGeom>
      </xdr:spPr>
    </xdr:pic>
    <xdr:clientData/>
  </xdr:twoCellAnchor>
  <xdr:oneCellAnchor>
    <xdr:from>
      <xdr:col>1</xdr:col>
      <xdr:colOff>98294</xdr:colOff>
      <xdr:row>44</xdr:row>
      <xdr:rowOff>63000</xdr:rowOff>
    </xdr:from>
    <xdr:ext cx="950719" cy="494160"/>
    <xdr:pic>
      <xdr:nvPicPr>
        <xdr:cNvPr id="9" name="Imagen 8">
          <a:extLst>
            <a:ext uri="{FF2B5EF4-FFF2-40B4-BE49-F238E27FC236}">
              <a16:creationId xmlns:a16="http://schemas.microsoft.com/office/drawing/2014/main" id="{A7F18323-B268-43DE-9991-D012EABF9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069" y="10550025"/>
          <a:ext cx="950719" cy="494160"/>
        </a:xfrm>
        <a:prstGeom prst="rect">
          <a:avLst/>
        </a:prstGeom>
      </xdr:spPr>
    </xdr:pic>
    <xdr:clientData/>
  </xdr:oneCellAnchor>
  <xdr:oneCellAnchor>
    <xdr:from>
      <xdr:col>15</xdr:col>
      <xdr:colOff>337018</xdr:colOff>
      <xdr:row>43</xdr:row>
      <xdr:rowOff>179391</xdr:rowOff>
    </xdr:from>
    <xdr:ext cx="634749" cy="553208"/>
    <xdr:pic>
      <xdr:nvPicPr>
        <xdr:cNvPr id="10" name="Imagen 9">
          <a:extLst>
            <a:ext uri="{FF2B5EF4-FFF2-40B4-BE49-F238E27FC236}">
              <a16:creationId xmlns:a16="http://schemas.microsoft.com/office/drawing/2014/main" id="{096CF0AD-C668-4421-A3ED-D32CEE9DE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2718" y="10475916"/>
          <a:ext cx="634749" cy="55320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</xdr:row>
      <xdr:rowOff>0</xdr:rowOff>
    </xdr:from>
    <xdr:to>
      <xdr:col>6</xdr:col>
      <xdr:colOff>400050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DE336C-4787-496D-92A1-7AFD8B7E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90500"/>
          <a:ext cx="50958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717737</xdr:colOff>
      <xdr:row>41</xdr:row>
      <xdr:rowOff>168929</xdr:rowOff>
    </xdr:from>
    <xdr:to>
      <xdr:col>7</xdr:col>
      <xdr:colOff>739588</xdr:colOff>
      <xdr:row>56</xdr:row>
      <xdr:rowOff>54629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1EE9260-28CD-47D3-AD7C-986EE244F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67233</xdr:colOff>
      <xdr:row>42</xdr:row>
      <xdr:rowOff>12326</xdr:rowOff>
    </xdr:from>
    <xdr:to>
      <xdr:col>14</xdr:col>
      <xdr:colOff>437029</xdr:colOff>
      <xdr:row>56</xdr:row>
      <xdr:rowOff>88526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77723C4-8632-447A-96A7-FD58E3E3B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692728</xdr:colOff>
      <xdr:row>57</xdr:row>
      <xdr:rowOff>1120</xdr:rowOff>
    </xdr:from>
    <xdr:to>
      <xdr:col>7</xdr:col>
      <xdr:colOff>744682</xdr:colOff>
      <xdr:row>72</xdr:row>
      <xdr:rowOff>34636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EA892117-D605-41CB-AC81-F1B04AF3F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79462</xdr:colOff>
      <xdr:row>56</xdr:row>
      <xdr:rowOff>186527</xdr:rowOff>
    </xdr:from>
    <xdr:to>
      <xdr:col>14</xdr:col>
      <xdr:colOff>450273</xdr:colOff>
      <xdr:row>72</xdr:row>
      <xdr:rowOff>17318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88EC2731-B2C8-4993-8DD4-9A0B9CD55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480832</xdr:colOff>
      <xdr:row>72</xdr:row>
      <xdr:rowOff>66319</xdr:rowOff>
    </xdr:from>
    <xdr:to>
      <xdr:col>11</xdr:col>
      <xdr:colOff>761999</xdr:colOff>
      <xdr:row>87</xdr:row>
      <xdr:rowOff>89647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CC8440F7-9AAF-413F-BE50-1F9AF82CF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857250</xdr:colOff>
      <xdr:row>14</xdr:row>
      <xdr:rowOff>142874</xdr:rowOff>
    </xdr:from>
    <xdr:to>
      <xdr:col>13</xdr:col>
      <xdr:colOff>335106</xdr:colOff>
      <xdr:row>35</xdr:row>
      <xdr:rowOff>1730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68D8C15C-7016-49B1-A36E-519711440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9525</xdr:rowOff>
    </xdr:from>
    <xdr:to>
      <xdr:col>2</xdr:col>
      <xdr:colOff>266700</xdr:colOff>
      <xdr:row>3</xdr:row>
      <xdr:rowOff>133350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91F5C6-21F9-468D-AE9D-87FA57F35BA8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"/>
          <a:ext cx="1171575" cy="6953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24034</xdr:colOff>
      <xdr:row>0</xdr:row>
      <xdr:rowOff>0</xdr:rowOff>
    </xdr:from>
    <xdr:to>
      <xdr:col>2</xdr:col>
      <xdr:colOff>308910</xdr:colOff>
      <xdr:row>3</xdr:row>
      <xdr:rowOff>121677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98785E-9983-498D-B14E-EE934F251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034" y="0"/>
          <a:ext cx="1046876" cy="693177"/>
        </a:xfrm>
        <a:prstGeom prst="rect">
          <a:avLst/>
        </a:prstGeom>
      </xdr:spPr>
    </xdr:pic>
    <xdr:clientData/>
  </xdr:twoCellAnchor>
  <xdr:twoCellAnchor editAs="oneCell">
    <xdr:from>
      <xdr:col>12</xdr:col>
      <xdr:colOff>632220</xdr:colOff>
      <xdr:row>0</xdr:row>
      <xdr:rowOff>0</xdr:rowOff>
    </xdr:from>
    <xdr:to>
      <xdr:col>13</xdr:col>
      <xdr:colOff>752476</xdr:colOff>
      <xdr:row>3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7B5A4C-0D9A-4A1C-9203-F212CBB396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43"/>
        <a:stretch/>
      </xdr:blipFill>
      <xdr:spPr bwMode="auto">
        <a:xfrm>
          <a:off x="9776220" y="0"/>
          <a:ext cx="882256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1046876</xdr:colOff>
      <xdr:row>3</xdr:row>
      <xdr:rowOff>121677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D9D579-5A38-467A-B8D9-EFBBB45AD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6876" cy="693177"/>
        </a:xfrm>
        <a:prstGeom prst="rect">
          <a:avLst/>
        </a:prstGeom>
      </xdr:spPr>
    </xdr:pic>
    <xdr:clientData/>
  </xdr:twoCellAnchor>
  <xdr:twoCellAnchor editAs="oneCell">
    <xdr:from>
      <xdr:col>22</xdr:col>
      <xdr:colOff>1073604</xdr:colOff>
      <xdr:row>0</xdr:row>
      <xdr:rowOff>0</xdr:rowOff>
    </xdr:from>
    <xdr:to>
      <xdr:col>24</xdr:col>
      <xdr:colOff>161327</xdr:colOff>
      <xdr:row>3</xdr:row>
      <xdr:rowOff>160552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23D03C-4372-4916-900D-306B7F9617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43"/>
        <a:stretch/>
      </xdr:blipFill>
      <xdr:spPr bwMode="auto">
        <a:xfrm>
          <a:off x="33401454" y="0"/>
          <a:ext cx="1002248" cy="732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eptor3\Desktop\Amiga,%20ya%20no%20estas%20sola\D.%20Morales\2020\1.%20Enero\Informes\Adjunto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DESTACADOS"/>
      <sheetName val="DIC"/>
      <sheetName val="TAB. DIARIA"/>
      <sheetName val="VALORES"/>
      <sheetName val="EXTRACTOS"/>
    </sheetNames>
    <sheetDataSet>
      <sheetData sheetId="0"/>
      <sheetData sheetId="1"/>
      <sheetData sheetId="2"/>
      <sheetData sheetId="3"/>
      <sheetData sheetId="4">
        <row r="7">
          <cell r="S7" t="str">
            <v>CEPAM</v>
          </cell>
        </row>
        <row r="8">
          <cell r="S8" t="str">
            <v>FUND. MA. GUARE</v>
          </cell>
        </row>
        <row r="9">
          <cell r="S9" t="str">
            <v>UNID. JUD. / FISC.</v>
          </cell>
        </row>
        <row r="10">
          <cell r="S10" t="str">
            <v>DEFENSORIA PUBLICA</v>
          </cell>
        </row>
        <row r="13">
          <cell r="S13" t="str">
            <v>OF. AYNES</v>
          </cell>
        </row>
        <row r="14">
          <cell r="S14" t="str">
            <v>HIAS ONG</v>
          </cell>
        </row>
        <row r="15">
          <cell r="S15" t="str">
            <v>COOR. PPNN</v>
          </cell>
        </row>
        <row r="16">
          <cell r="S16" t="str">
            <v>OTROS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04F1-3241-45BA-943B-62691AB3036E}">
  <sheetPr>
    <pageSetUpPr fitToPage="1"/>
  </sheetPr>
  <dimension ref="C3:AA66"/>
  <sheetViews>
    <sheetView topLeftCell="D3" zoomScale="70" zoomScaleNormal="70" workbookViewId="0">
      <selection activeCell="I10" sqref="I10:T24"/>
    </sheetView>
  </sheetViews>
  <sheetFormatPr baseColWidth="10" defaultRowHeight="15" x14ac:dyDescent="0.25"/>
  <cols>
    <col min="3" max="3" width="3.140625" bestFit="1" customWidth="1"/>
    <col min="4" max="6" width="9.5703125" customWidth="1"/>
    <col min="7" max="7" width="4.5703125" bestFit="1" customWidth="1"/>
    <col min="8" max="8" width="65.7109375" bestFit="1" customWidth="1"/>
    <col min="9" max="10" width="9.5703125" customWidth="1"/>
    <col min="11" max="11" width="10.7109375" bestFit="1" customWidth="1"/>
    <col min="12" max="20" width="9.5703125" customWidth="1"/>
    <col min="21" max="21" width="20.28515625" customWidth="1"/>
    <col min="22" max="26" width="9.5703125" customWidth="1"/>
  </cols>
  <sheetData>
    <row r="3" spans="3:27" ht="46.5" x14ac:dyDescent="0.7">
      <c r="C3" s="2"/>
      <c r="D3" s="2"/>
      <c r="E3" s="2"/>
      <c r="F3" s="257" t="s">
        <v>40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"/>
      <c r="X3" s="2"/>
      <c r="Y3" s="2"/>
      <c r="Z3" s="2"/>
      <c r="AA3" s="2"/>
    </row>
    <row r="4" spans="3:27" ht="23.25" x14ac:dyDescent="0.35">
      <c r="C4" s="3"/>
      <c r="D4" s="3"/>
      <c r="E4" s="3"/>
      <c r="F4" s="258" t="s">
        <v>30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3"/>
      <c r="X4" s="3"/>
      <c r="Y4" s="3"/>
      <c r="Z4" s="3"/>
      <c r="AA4" s="3"/>
    </row>
    <row r="5" spans="3:27" x14ac:dyDescent="0.25">
      <c r="C5" s="1"/>
    </row>
    <row r="6" spans="3:27" x14ac:dyDescent="0.25">
      <c r="C6" s="1"/>
    </row>
    <row r="7" spans="3:27" ht="15.75" thickBot="1" x14ac:dyDescent="0.3">
      <c r="C7" s="1"/>
    </row>
    <row r="8" spans="3:27" ht="30" customHeight="1" x14ac:dyDescent="0.25">
      <c r="C8" s="1"/>
      <c r="G8" s="1"/>
      <c r="H8" s="263" t="s">
        <v>0</v>
      </c>
      <c r="I8" s="263" t="s">
        <v>12</v>
      </c>
      <c r="J8" s="263" t="s">
        <v>13</v>
      </c>
      <c r="K8" s="255" t="s">
        <v>14</v>
      </c>
      <c r="L8" s="255" t="s">
        <v>15</v>
      </c>
      <c r="M8" s="255" t="s">
        <v>16</v>
      </c>
      <c r="N8" s="255" t="s">
        <v>17</v>
      </c>
      <c r="O8" s="255" t="s">
        <v>24</v>
      </c>
      <c r="P8" s="255" t="s">
        <v>25</v>
      </c>
      <c r="Q8" s="255" t="s">
        <v>26</v>
      </c>
      <c r="R8" s="255" t="s">
        <v>27</v>
      </c>
      <c r="S8" s="255" t="s">
        <v>28</v>
      </c>
      <c r="T8" s="255" t="s">
        <v>29</v>
      </c>
      <c r="U8" s="259" t="s">
        <v>18</v>
      </c>
    </row>
    <row r="9" spans="3:27" ht="30" customHeight="1" thickBot="1" x14ac:dyDescent="0.3">
      <c r="G9" s="1"/>
      <c r="H9" s="264"/>
      <c r="I9" s="264"/>
      <c r="J9" s="264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60"/>
    </row>
    <row r="10" spans="3:27" ht="28.5" customHeight="1" thickBot="1" x14ac:dyDescent="0.3">
      <c r="G10" s="23">
        <v>1</v>
      </c>
      <c r="H10" s="24" t="s">
        <v>2</v>
      </c>
      <c r="I10" s="25">
        <v>669</v>
      </c>
      <c r="J10" s="25">
        <v>644</v>
      </c>
      <c r="K10" s="25">
        <v>694</v>
      </c>
      <c r="L10" s="25">
        <v>619</v>
      </c>
      <c r="M10" s="25">
        <v>628</v>
      </c>
      <c r="N10" s="26">
        <v>652</v>
      </c>
      <c r="O10" s="27">
        <v>641</v>
      </c>
      <c r="P10" s="27">
        <v>722</v>
      </c>
      <c r="Q10" s="27">
        <v>763</v>
      </c>
      <c r="R10" s="27">
        <v>650</v>
      </c>
      <c r="S10" s="27">
        <v>649</v>
      </c>
      <c r="T10" s="27">
        <v>856</v>
      </c>
      <c r="U10" s="28">
        <f>SUM(I10:T10)</f>
        <v>8187</v>
      </c>
    </row>
    <row r="11" spans="3:27" ht="28.5" customHeight="1" thickBot="1" x14ac:dyDescent="0.3">
      <c r="G11" s="23">
        <v>2</v>
      </c>
      <c r="H11" s="24" t="s">
        <v>20</v>
      </c>
      <c r="I11" s="29">
        <v>57</v>
      </c>
      <c r="J11" s="29">
        <v>82</v>
      </c>
      <c r="K11" s="29">
        <v>84</v>
      </c>
      <c r="L11" s="29">
        <v>95</v>
      </c>
      <c r="M11" s="29">
        <v>105</v>
      </c>
      <c r="N11" s="30">
        <v>108</v>
      </c>
      <c r="O11" s="31">
        <v>96</v>
      </c>
      <c r="P11" s="31">
        <v>99</v>
      </c>
      <c r="Q11" s="31">
        <v>150</v>
      </c>
      <c r="R11" s="31">
        <v>85</v>
      </c>
      <c r="S11" s="31">
        <v>85</v>
      </c>
      <c r="T11" s="31">
        <v>113</v>
      </c>
      <c r="U11" s="28">
        <f t="shared" ref="U11:U24" si="0">SUM(I11:T11)</f>
        <v>1159</v>
      </c>
    </row>
    <row r="12" spans="3:27" ht="28.5" customHeight="1" thickBot="1" x14ac:dyDescent="0.3">
      <c r="G12" s="23">
        <v>3</v>
      </c>
      <c r="H12" s="24" t="s">
        <v>3</v>
      </c>
      <c r="I12" s="29">
        <v>15</v>
      </c>
      <c r="J12" s="29">
        <v>11</v>
      </c>
      <c r="K12" s="29">
        <v>13</v>
      </c>
      <c r="L12" s="29">
        <v>12</v>
      </c>
      <c r="M12" s="29">
        <v>20</v>
      </c>
      <c r="N12" s="30">
        <v>10</v>
      </c>
      <c r="O12" s="31">
        <v>26</v>
      </c>
      <c r="P12" s="31">
        <v>7</v>
      </c>
      <c r="Q12" s="31">
        <v>12</v>
      </c>
      <c r="R12" s="31">
        <v>8</v>
      </c>
      <c r="S12" s="31">
        <v>4</v>
      </c>
      <c r="T12" s="31">
        <v>7</v>
      </c>
      <c r="U12" s="28">
        <f t="shared" si="0"/>
        <v>145</v>
      </c>
    </row>
    <row r="13" spans="3:27" ht="28.5" customHeight="1" thickBot="1" x14ac:dyDescent="0.3">
      <c r="G13" s="23">
        <v>4</v>
      </c>
      <c r="H13" s="24" t="s">
        <v>4</v>
      </c>
      <c r="I13" s="29">
        <v>104</v>
      </c>
      <c r="J13" s="29">
        <v>105</v>
      </c>
      <c r="K13" s="29">
        <v>94</v>
      </c>
      <c r="L13" s="29">
        <v>128</v>
      </c>
      <c r="M13" s="29">
        <v>129</v>
      </c>
      <c r="N13" s="30">
        <v>141</v>
      </c>
      <c r="O13" s="31">
        <v>143</v>
      </c>
      <c r="P13" s="31">
        <v>146</v>
      </c>
      <c r="Q13" s="31">
        <v>168</v>
      </c>
      <c r="R13" s="31">
        <v>127</v>
      </c>
      <c r="S13" s="31">
        <v>146</v>
      </c>
      <c r="T13" s="31">
        <v>186</v>
      </c>
      <c r="U13" s="28">
        <f t="shared" si="0"/>
        <v>1617</v>
      </c>
    </row>
    <row r="14" spans="3:27" ht="28.5" customHeight="1" thickBot="1" x14ac:dyDescent="0.3">
      <c r="G14" s="23">
        <v>5</v>
      </c>
      <c r="H14" s="24" t="s">
        <v>5</v>
      </c>
      <c r="I14" s="29">
        <v>149</v>
      </c>
      <c r="J14" s="29">
        <v>166</v>
      </c>
      <c r="K14" s="29">
        <v>186</v>
      </c>
      <c r="L14" s="29">
        <v>162</v>
      </c>
      <c r="M14" s="29">
        <v>210</v>
      </c>
      <c r="N14" s="30">
        <v>197</v>
      </c>
      <c r="O14" s="31">
        <v>202</v>
      </c>
      <c r="P14" s="31">
        <v>175</v>
      </c>
      <c r="Q14" s="31">
        <v>247</v>
      </c>
      <c r="R14" s="31">
        <v>237</v>
      </c>
      <c r="S14" s="31">
        <v>208</v>
      </c>
      <c r="T14" s="31">
        <v>179</v>
      </c>
      <c r="U14" s="28">
        <f t="shared" si="0"/>
        <v>2318</v>
      </c>
    </row>
    <row r="15" spans="3:27" ht="28.5" customHeight="1" thickBot="1" x14ac:dyDescent="0.3">
      <c r="G15" s="23">
        <v>6</v>
      </c>
      <c r="H15" s="24" t="s">
        <v>11</v>
      </c>
      <c r="I15" s="29">
        <v>0</v>
      </c>
      <c r="J15" s="29">
        <v>6</v>
      </c>
      <c r="K15" s="29">
        <v>4</v>
      </c>
      <c r="L15" s="29">
        <v>3</v>
      </c>
      <c r="M15" s="29">
        <v>2</v>
      </c>
      <c r="N15" s="30">
        <v>3</v>
      </c>
      <c r="O15" s="31">
        <v>3</v>
      </c>
      <c r="P15" s="31">
        <v>1</v>
      </c>
      <c r="Q15" s="31">
        <v>6</v>
      </c>
      <c r="R15" s="31">
        <v>3</v>
      </c>
      <c r="S15" s="31">
        <v>2</v>
      </c>
      <c r="T15" s="31">
        <v>4</v>
      </c>
      <c r="U15" s="28">
        <f t="shared" si="0"/>
        <v>37</v>
      </c>
    </row>
    <row r="16" spans="3:27" ht="28.5" customHeight="1" thickBot="1" x14ac:dyDescent="0.3">
      <c r="G16" s="23">
        <v>7</v>
      </c>
      <c r="H16" s="24" t="s">
        <v>21</v>
      </c>
      <c r="I16" s="29">
        <v>42</v>
      </c>
      <c r="J16" s="29">
        <v>39</v>
      </c>
      <c r="K16" s="29">
        <v>24</v>
      </c>
      <c r="L16" s="29">
        <v>33</v>
      </c>
      <c r="M16" s="29">
        <v>32</v>
      </c>
      <c r="N16" s="30">
        <v>42</v>
      </c>
      <c r="O16" s="31">
        <v>52</v>
      </c>
      <c r="P16" s="31">
        <v>47</v>
      </c>
      <c r="Q16" s="31">
        <v>66</v>
      </c>
      <c r="R16" s="31">
        <v>71</v>
      </c>
      <c r="S16" s="31">
        <v>53</v>
      </c>
      <c r="T16" s="31">
        <v>56</v>
      </c>
      <c r="U16" s="28">
        <f t="shared" si="0"/>
        <v>557</v>
      </c>
    </row>
    <row r="17" spans="7:21" ht="28.5" customHeight="1" thickBot="1" x14ac:dyDescent="0.3">
      <c r="G17" s="23">
        <v>8</v>
      </c>
      <c r="H17" s="24" t="s">
        <v>19</v>
      </c>
      <c r="I17" s="29">
        <v>16</v>
      </c>
      <c r="J17" s="29">
        <v>14</v>
      </c>
      <c r="K17" s="29">
        <v>17</v>
      </c>
      <c r="L17" s="29">
        <v>26</v>
      </c>
      <c r="M17" s="29">
        <v>17</v>
      </c>
      <c r="N17" s="30">
        <v>20</v>
      </c>
      <c r="O17" s="31">
        <v>25</v>
      </c>
      <c r="P17" s="31">
        <v>13</v>
      </c>
      <c r="Q17" s="31">
        <v>25</v>
      </c>
      <c r="R17" s="31">
        <v>60</v>
      </c>
      <c r="S17" s="31">
        <v>17</v>
      </c>
      <c r="T17" s="31">
        <v>12</v>
      </c>
      <c r="U17" s="28">
        <f t="shared" si="0"/>
        <v>262</v>
      </c>
    </row>
    <row r="18" spans="7:21" ht="28.5" customHeight="1" thickBot="1" x14ac:dyDescent="0.3">
      <c r="G18" s="23">
        <v>9</v>
      </c>
      <c r="H18" s="32" t="s">
        <v>22</v>
      </c>
      <c r="I18" s="29">
        <v>19</v>
      </c>
      <c r="J18" s="29">
        <v>7</v>
      </c>
      <c r="K18" s="29">
        <v>7</v>
      </c>
      <c r="L18" s="29">
        <v>8</v>
      </c>
      <c r="M18" s="29">
        <v>2</v>
      </c>
      <c r="N18" s="30">
        <v>35</v>
      </c>
      <c r="O18" s="31">
        <v>26</v>
      </c>
      <c r="P18" s="31">
        <v>7</v>
      </c>
      <c r="Q18" s="31">
        <v>37</v>
      </c>
      <c r="R18" s="31">
        <v>8</v>
      </c>
      <c r="S18" s="31">
        <v>20</v>
      </c>
      <c r="T18" s="31">
        <v>25</v>
      </c>
      <c r="U18" s="28">
        <f t="shared" si="0"/>
        <v>201</v>
      </c>
    </row>
    <row r="19" spans="7:21" ht="28.5" customHeight="1" thickBot="1" x14ac:dyDescent="0.3">
      <c r="G19" s="23">
        <v>10</v>
      </c>
      <c r="H19" s="32" t="s">
        <v>6</v>
      </c>
      <c r="I19" s="29">
        <v>13</v>
      </c>
      <c r="J19" s="29">
        <v>16</v>
      </c>
      <c r="K19" s="29">
        <v>14</v>
      </c>
      <c r="L19" s="29">
        <v>43</v>
      </c>
      <c r="M19" s="29">
        <v>25</v>
      </c>
      <c r="N19" s="30">
        <v>27</v>
      </c>
      <c r="O19" s="31">
        <v>40</v>
      </c>
      <c r="P19" s="31">
        <v>38</v>
      </c>
      <c r="Q19" s="31">
        <v>49</v>
      </c>
      <c r="R19" s="31">
        <v>43</v>
      </c>
      <c r="S19" s="31">
        <v>22</v>
      </c>
      <c r="T19" s="31">
        <v>45</v>
      </c>
      <c r="U19" s="28">
        <f t="shared" si="0"/>
        <v>375</v>
      </c>
    </row>
    <row r="20" spans="7:21" ht="28.5" customHeight="1" thickBot="1" x14ac:dyDescent="0.3">
      <c r="G20" s="23">
        <v>11</v>
      </c>
      <c r="H20" s="24" t="s">
        <v>7</v>
      </c>
      <c r="I20" s="29">
        <v>9</v>
      </c>
      <c r="J20" s="29">
        <v>3</v>
      </c>
      <c r="K20" s="29">
        <v>2</v>
      </c>
      <c r="L20" s="29">
        <v>2</v>
      </c>
      <c r="M20" s="29">
        <v>0</v>
      </c>
      <c r="N20" s="30">
        <v>4</v>
      </c>
      <c r="O20" s="31">
        <v>4</v>
      </c>
      <c r="P20" s="31">
        <v>4</v>
      </c>
      <c r="Q20" s="31">
        <v>2</v>
      </c>
      <c r="R20" s="31">
        <v>3</v>
      </c>
      <c r="S20" s="31">
        <v>76</v>
      </c>
      <c r="T20" s="31">
        <v>3</v>
      </c>
      <c r="U20" s="28">
        <f t="shared" si="0"/>
        <v>112</v>
      </c>
    </row>
    <row r="21" spans="7:21" ht="28.5" customHeight="1" thickBot="1" x14ac:dyDescent="0.3">
      <c r="G21" s="23">
        <v>12</v>
      </c>
      <c r="H21" s="24" t="s">
        <v>8</v>
      </c>
      <c r="I21" s="29">
        <v>0</v>
      </c>
      <c r="J21" s="29">
        <v>12</v>
      </c>
      <c r="K21" s="29">
        <v>13</v>
      </c>
      <c r="L21" s="29">
        <v>13</v>
      </c>
      <c r="M21" s="29">
        <v>16</v>
      </c>
      <c r="N21" s="30">
        <v>13</v>
      </c>
      <c r="O21" s="31">
        <v>13</v>
      </c>
      <c r="P21" s="31">
        <v>31</v>
      </c>
      <c r="Q21" s="31">
        <v>20</v>
      </c>
      <c r="R21" s="31">
        <v>16</v>
      </c>
      <c r="S21" s="31">
        <v>9</v>
      </c>
      <c r="T21" s="31">
        <v>17</v>
      </c>
      <c r="U21" s="28">
        <f t="shared" si="0"/>
        <v>173</v>
      </c>
    </row>
    <row r="22" spans="7:21" ht="28.5" customHeight="1" thickBot="1" x14ac:dyDescent="0.3">
      <c r="G22" s="23">
        <v>13</v>
      </c>
      <c r="H22" s="24" t="s">
        <v>9</v>
      </c>
      <c r="I22" s="29">
        <v>0</v>
      </c>
      <c r="J22" s="29">
        <v>12</v>
      </c>
      <c r="K22" s="29">
        <v>9</v>
      </c>
      <c r="L22" s="29">
        <v>4</v>
      </c>
      <c r="M22" s="29">
        <v>6</v>
      </c>
      <c r="N22" s="30">
        <v>5</v>
      </c>
      <c r="O22" s="31">
        <v>3</v>
      </c>
      <c r="P22" s="31">
        <v>7</v>
      </c>
      <c r="Q22" s="31">
        <v>7</v>
      </c>
      <c r="R22" s="31">
        <v>6</v>
      </c>
      <c r="S22" s="31">
        <v>3</v>
      </c>
      <c r="T22" s="31">
        <v>5</v>
      </c>
      <c r="U22" s="28">
        <f t="shared" si="0"/>
        <v>67</v>
      </c>
    </row>
    <row r="23" spans="7:21" ht="28.5" customHeight="1" thickBot="1" x14ac:dyDescent="0.3">
      <c r="G23" s="23">
        <v>14</v>
      </c>
      <c r="H23" s="24" t="s">
        <v>23</v>
      </c>
      <c r="I23" s="29">
        <v>105</v>
      </c>
      <c r="J23" s="29">
        <v>115</v>
      </c>
      <c r="K23" s="29">
        <v>111</v>
      </c>
      <c r="L23" s="29">
        <v>137</v>
      </c>
      <c r="M23" s="29">
        <v>118</v>
      </c>
      <c r="N23" s="30">
        <v>85</v>
      </c>
      <c r="O23" s="31">
        <v>80</v>
      </c>
      <c r="P23" s="31">
        <v>73</v>
      </c>
      <c r="Q23" s="31">
        <v>58</v>
      </c>
      <c r="R23" s="31">
        <v>62</v>
      </c>
      <c r="S23" s="31">
        <v>77</v>
      </c>
      <c r="T23" s="31">
        <v>78</v>
      </c>
      <c r="U23" s="28">
        <f t="shared" si="0"/>
        <v>1099</v>
      </c>
    </row>
    <row r="24" spans="7:21" ht="28.5" customHeight="1" thickBot="1" x14ac:dyDescent="0.3">
      <c r="G24" s="23">
        <v>15</v>
      </c>
      <c r="H24" s="24" t="s">
        <v>10</v>
      </c>
      <c r="I24" s="33">
        <v>222</v>
      </c>
      <c r="J24" s="33">
        <v>182</v>
      </c>
      <c r="K24" s="33">
        <v>192</v>
      </c>
      <c r="L24" s="33">
        <v>201</v>
      </c>
      <c r="M24" s="33">
        <v>141</v>
      </c>
      <c r="N24" s="34">
        <v>162</v>
      </c>
      <c r="O24" s="31">
        <v>201</v>
      </c>
      <c r="P24" s="35">
        <v>179</v>
      </c>
      <c r="Q24" s="35">
        <v>197</v>
      </c>
      <c r="R24" s="35">
        <v>197</v>
      </c>
      <c r="S24" s="31">
        <v>172</v>
      </c>
      <c r="T24" s="31">
        <v>193</v>
      </c>
      <c r="U24" s="28">
        <f t="shared" si="0"/>
        <v>2239</v>
      </c>
    </row>
    <row r="25" spans="7:21" ht="24.95" customHeight="1" thickBot="1" x14ac:dyDescent="0.3">
      <c r="G25" s="261" t="s">
        <v>1</v>
      </c>
      <c r="H25" s="262"/>
      <c r="I25" s="36">
        <f>SUM(I10:I24)</f>
        <v>1420</v>
      </c>
      <c r="J25" s="36">
        <f t="shared" ref="J25:N25" si="1">SUM(J10:J24)</f>
        <v>1414</v>
      </c>
      <c r="K25" s="36">
        <f t="shared" si="1"/>
        <v>1464</v>
      </c>
      <c r="L25" s="36">
        <f t="shared" si="1"/>
        <v>1486</v>
      </c>
      <c r="M25" s="36">
        <f t="shared" si="1"/>
        <v>1451</v>
      </c>
      <c r="N25" s="36">
        <f t="shared" si="1"/>
        <v>1504</v>
      </c>
      <c r="O25" s="36">
        <f>SUM(O10:O24)</f>
        <v>1555</v>
      </c>
      <c r="P25" s="36">
        <f t="shared" ref="P25:T25" si="2">SUM(P10:P24)</f>
        <v>1549</v>
      </c>
      <c r="Q25" s="36">
        <f t="shared" si="2"/>
        <v>1807</v>
      </c>
      <c r="R25" s="36">
        <f t="shared" si="2"/>
        <v>1576</v>
      </c>
      <c r="S25" s="36">
        <f t="shared" si="2"/>
        <v>1543</v>
      </c>
      <c r="T25" s="36">
        <f t="shared" si="2"/>
        <v>1779</v>
      </c>
      <c r="U25" s="37">
        <f>SUM(U10:U24)</f>
        <v>18548</v>
      </c>
    </row>
    <row r="26" spans="7:21" ht="24.95" customHeight="1" x14ac:dyDescent="0.25">
      <c r="G26" s="13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7:21" ht="24.95" customHeight="1" x14ac:dyDescent="0.25">
      <c r="G27" s="13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7:21" ht="24.95" customHeight="1" x14ac:dyDescent="0.25">
      <c r="G28" s="13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</row>
    <row r="29" spans="7:21" ht="24.95" customHeight="1" x14ac:dyDescent="0.25">
      <c r="G29" s="13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  <row r="30" spans="7:21" ht="24.95" customHeight="1" x14ac:dyDescent="0.25">
      <c r="G30" s="13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7:21" ht="24.95" customHeight="1" x14ac:dyDescent="0.25">
      <c r="G31" s="13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</row>
    <row r="32" spans="7:21" ht="24.95" customHeight="1" x14ac:dyDescent="0.25">
      <c r="G32" s="13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</row>
    <row r="33" spans="7:21" ht="24.95" customHeight="1" x14ac:dyDescent="0.25">
      <c r="G33" s="13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  <row r="34" spans="7:21" ht="24.95" customHeight="1" x14ac:dyDescent="0.25">
      <c r="G34" s="13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</row>
    <row r="35" spans="7:21" ht="24.95" customHeight="1" x14ac:dyDescent="0.25">
      <c r="G35" s="13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</row>
    <row r="36" spans="7:21" ht="24.95" customHeight="1" x14ac:dyDescent="0.25">
      <c r="G36" s="13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7:21" ht="24.95" customHeight="1" x14ac:dyDescent="0.25">
      <c r="G37" s="13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</row>
    <row r="38" spans="7:21" ht="24.95" customHeight="1" x14ac:dyDescent="0.25">
      <c r="G38" s="13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</row>
    <row r="66" spans="8:8" x14ac:dyDescent="0.25">
      <c r="H66" t="s">
        <v>37</v>
      </c>
    </row>
  </sheetData>
  <mergeCells count="17">
    <mergeCell ref="G25:H25"/>
    <mergeCell ref="I8:I9"/>
    <mergeCell ref="J8:J9"/>
    <mergeCell ref="H8:H9"/>
    <mergeCell ref="K8:K9"/>
    <mergeCell ref="R8:R9"/>
    <mergeCell ref="S8:S9"/>
    <mergeCell ref="T8:T9"/>
    <mergeCell ref="F3:V3"/>
    <mergeCell ref="F4:V4"/>
    <mergeCell ref="L8:L9"/>
    <mergeCell ref="M8:M9"/>
    <mergeCell ref="N8:N9"/>
    <mergeCell ref="U8:U9"/>
    <mergeCell ref="O8:O9"/>
    <mergeCell ref="P8:P9"/>
    <mergeCell ref="Q8:Q9"/>
  </mergeCells>
  <printOptions horizontalCentered="1" verticalCentered="1"/>
  <pageMargins left="0" right="0" top="0" bottom="0" header="0" footer="0"/>
  <pageSetup paperSize="9" scale="61" fitToHeight="2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0F82-D790-47EC-9310-F4A211A6C872}">
  <sheetPr>
    <pageSetUpPr fitToPage="1"/>
  </sheetPr>
  <dimension ref="B3:K57"/>
  <sheetViews>
    <sheetView topLeftCell="A39" workbookViewId="0">
      <selection activeCell="F54" sqref="F54"/>
    </sheetView>
  </sheetViews>
  <sheetFormatPr baseColWidth="10" defaultRowHeight="15" x14ac:dyDescent="0.25"/>
  <cols>
    <col min="2" max="2" width="42.85546875" customWidth="1"/>
    <col min="7" max="9" width="16.140625" customWidth="1"/>
  </cols>
  <sheetData>
    <row r="3" spans="2:11" ht="46.5" x14ac:dyDescent="0.7">
      <c r="B3" s="265" t="s">
        <v>41</v>
      </c>
      <c r="C3" s="265"/>
      <c r="D3" s="265"/>
      <c r="E3" s="265"/>
      <c r="F3" s="265"/>
      <c r="G3" s="265"/>
      <c r="H3" s="265"/>
      <c r="I3" s="265"/>
      <c r="J3" s="265"/>
      <c r="K3" s="265"/>
    </row>
    <row r="40" spans="2:11" ht="15.75" thickBot="1" x14ac:dyDescent="0.3"/>
    <row r="41" spans="2:11" ht="37.5" customHeight="1" thickBot="1" x14ac:dyDescent="0.3">
      <c r="B41" s="38" t="s">
        <v>42</v>
      </c>
      <c r="C41" s="20" t="s">
        <v>33</v>
      </c>
      <c r="D41" s="21" t="s">
        <v>31</v>
      </c>
      <c r="G41" s="266" t="s">
        <v>42</v>
      </c>
      <c r="H41" s="267"/>
      <c r="I41" s="268"/>
      <c r="J41" s="20" t="s">
        <v>33</v>
      </c>
      <c r="K41" s="21" t="s">
        <v>31</v>
      </c>
    </row>
    <row r="42" spans="2:11" ht="18.75" x14ac:dyDescent="0.3">
      <c r="B42" s="4" t="s">
        <v>2</v>
      </c>
      <c r="C42" s="5">
        <v>8187</v>
      </c>
      <c r="D42" s="6">
        <f>C42/C57</f>
        <v>0.44139529868449429</v>
      </c>
      <c r="G42" s="269" t="s">
        <v>35</v>
      </c>
      <c r="H42" s="270"/>
      <c r="I42" s="271"/>
      <c r="J42" s="11">
        <v>7712</v>
      </c>
      <c r="K42" s="6">
        <f>J42/J44</f>
        <v>0.41574123989218331</v>
      </c>
    </row>
    <row r="43" spans="2:11" ht="18.75" x14ac:dyDescent="0.3">
      <c r="B43" s="7" t="s">
        <v>23</v>
      </c>
      <c r="C43" s="8">
        <v>1159</v>
      </c>
      <c r="D43" s="9">
        <f>C43/C57</f>
        <v>6.2486521457839117E-2</v>
      </c>
      <c r="G43" s="272" t="s">
        <v>36</v>
      </c>
      <c r="H43" s="273"/>
      <c r="I43" s="274"/>
      <c r="J43" s="12">
        <v>10838</v>
      </c>
      <c r="K43" s="10">
        <f>J43/J44</f>
        <v>0.58425876010781674</v>
      </c>
    </row>
    <row r="44" spans="2:11" ht="19.5" thickBot="1" x14ac:dyDescent="0.35">
      <c r="B44" s="7" t="s">
        <v>38</v>
      </c>
      <c r="C44" s="8">
        <v>145</v>
      </c>
      <c r="D44" s="10">
        <f>C44/C57</f>
        <v>7.8175544533103294E-3</v>
      </c>
      <c r="G44" s="275" t="s">
        <v>34</v>
      </c>
      <c r="H44" s="276"/>
      <c r="I44" s="277"/>
      <c r="J44" s="22">
        <f>SUM(J42:J43)</f>
        <v>18550</v>
      </c>
      <c r="K44" s="19">
        <f>J44/J44</f>
        <v>1</v>
      </c>
    </row>
    <row r="45" spans="2:11" ht="18.75" x14ac:dyDescent="0.3">
      <c r="B45" s="7" t="s">
        <v>3</v>
      </c>
      <c r="C45" s="8">
        <v>1617</v>
      </c>
      <c r="D45" s="10">
        <f>C45/C57</f>
        <v>8.7179210696571058E-2</v>
      </c>
    </row>
    <row r="46" spans="2:11" ht="18.75" x14ac:dyDescent="0.3">
      <c r="B46" s="7" t="s">
        <v>39</v>
      </c>
      <c r="C46" s="8">
        <v>2318</v>
      </c>
      <c r="D46" s="10">
        <f>C46/C57</f>
        <v>0.12497304291567823</v>
      </c>
    </row>
    <row r="47" spans="2:11" ht="18.75" x14ac:dyDescent="0.3">
      <c r="B47" s="7" t="s">
        <v>5</v>
      </c>
      <c r="C47" s="8">
        <v>37</v>
      </c>
      <c r="D47" s="10">
        <f>C47/C57</f>
        <v>1.9948242398102221E-3</v>
      </c>
    </row>
    <row r="48" spans="2:11" ht="18.75" x14ac:dyDescent="0.3">
      <c r="B48" s="7" t="s">
        <v>11</v>
      </c>
      <c r="C48" s="8">
        <v>557</v>
      </c>
      <c r="D48" s="10">
        <f>C48/C57</f>
        <v>3.003019193444037E-2</v>
      </c>
    </row>
    <row r="49" spans="2:4" ht="18.75" x14ac:dyDescent="0.3">
      <c r="B49" s="7" t="s">
        <v>21</v>
      </c>
      <c r="C49" s="8">
        <v>262</v>
      </c>
      <c r="D49" s="10">
        <f>C49/C57</f>
        <v>1.4125512184602113E-2</v>
      </c>
    </row>
    <row r="50" spans="2:4" ht="18.75" x14ac:dyDescent="0.3">
      <c r="B50" s="7" t="s">
        <v>32</v>
      </c>
      <c r="C50" s="8">
        <v>201</v>
      </c>
      <c r="D50" s="10">
        <f>C50/C57</f>
        <v>1.0836747897347423E-2</v>
      </c>
    </row>
    <row r="51" spans="2:4" ht="18.75" x14ac:dyDescent="0.3">
      <c r="B51" s="7" t="s">
        <v>19</v>
      </c>
      <c r="C51" s="8">
        <v>375</v>
      </c>
      <c r="D51" s="10">
        <f>C51/C57</f>
        <v>2.0217813241319819E-2</v>
      </c>
    </row>
    <row r="52" spans="2:4" ht="18.75" x14ac:dyDescent="0.3">
      <c r="B52" s="7" t="s">
        <v>6</v>
      </c>
      <c r="C52" s="8">
        <v>112</v>
      </c>
      <c r="D52" s="10">
        <f>C52/C57</f>
        <v>6.038386888074186E-3</v>
      </c>
    </row>
    <row r="53" spans="2:4" ht="18.75" x14ac:dyDescent="0.3">
      <c r="B53" s="7" t="s">
        <v>7</v>
      </c>
      <c r="C53" s="8">
        <v>173</v>
      </c>
      <c r="D53" s="10">
        <f>C53/C57</f>
        <v>9.327151175328877E-3</v>
      </c>
    </row>
    <row r="54" spans="2:4" ht="18.75" x14ac:dyDescent="0.3">
      <c r="B54" s="7" t="s">
        <v>8</v>
      </c>
      <c r="C54" s="8">
        <v>67</v>
      </c>
      <c r="D54" s="10">
        <f>C54/C57</f>
        <v>3.6122492991158077E-3</v>
      </c>
    </row>
    <row r="55" spans="2:4" ht="18.75" x14ac:dyDescent="0.3">
      <c r="B55" s="7" t="s">
        <v>9</v>
      </c>
      <c r="C55" s="8">
        <v>1099</v>
      </c>
      <c r="D55" s="10">
        <f>C55/C57</f>
        <v>5.925167133922795E-2</v>
      </c>
    </row>
    <row r="56" spans="2:4" ht="18.75" x14ac:dyDescent="0.3">
      <c r="B56" s="7" t="s">
        <v>10</v>
      </c>
      <c r="C56" s="8">
        <v>2239</v>
      </c>
      <c r="D56" s="10">
        <f>C56/C57</f>
        <v>0.12071382359284019</v>
      </c>
    </row>
    <row r="57" spans="2:4" ht="19.5" thickBot="1" x14ac:dyDescent="0.35">
      <c r="B57" s="17" t="s">
        <v>1</v>
      </c>
      <c r="C57" s="18">
        <f>SUM(C42:C56)</f>
        <v>18548</v>
      </c>
      <c r="D57" s="19">
        <f>C57/C57</f>
        <v>1</v>
      </c>
    </row>
  </sheetData>
  <mergeCells count="5">
    <mergeCell ref="B3:K3"/>
    <mergeCell ref="G41:I41"/>
    <mergeCell ref="G42:I42"/>
    <mergeCell ref="G43:I43"/>
    <mergeCell ref="G44:I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723B-89E5-47A9-B147-38B55C80AC3F}">
  <sheetPr>
    <pageSetUpPr fitToPage="1"/>
  </sheetPr>
  <dimension ref="B1:U87"/>
  <sheetViews>
    <sheetView topLeftCell="A46" zoomScale="90" zoomScaleNormal="90" workbookViewId="0">
      <selection activeCell="C50" sqref="C50:O50"/>
    </sheetView>
  </sheetViews>
  <sheetFormatPr baseColWidth="10" defaultRowHeight="15" x14ac:dyDescent="0.25"/>
  <cols>
    <col min="1" max="1" width="18.7109375" customWidth="1"/>
    <col min="2" max="2" width="21.85546875" customWidth="1"/>
    <col min="3" max="3" width="24.140625" style="39" bestFit="1" customWidth="1"/>
    <col min="4" max="4" width="5.42578125" customWidth="1"/>
    <col min="5" max="15" width="3.85546875" customWidth="1"/>
    <col min="16" max="16" width="8.5703125" customWidth="1"/>
    <col min="17" max="17" width="10.42578125" customWidth="1"/>
  </cols>
  <sheetData>
    <row r="1" spans="2:17" ht="15" customHeight="1" x14ac:dyDescent="0.25">
      <c r="B1" s="320" t="s">
        <v>43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</row>
    <row r="2" spans="2:17" ht="15" customHeight="1" x14ac:dyDescent="0.25">
      <c r="B2" s="323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2:17" ht="21.75" customHeight="1" x14ac:dyDescent="0.25"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</row>
    <row r="4" spans="2:17" ht="21.75" customHeight="1" thickBot="1" x14ac:dyDescent="0.3">
      <c r="B4" s="326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6" spans="2:17" ht="15.75" thickBot="1" x14ac:dyDescent="0.3"/>
    <row r="7" spans="2:17" ht="24" thickBot="1" x14ac:dyDescent="0.3">
      <c r="B7" s="329" t="s">
        <v>44</v>
      </c>
      <c r="C7" s="293" t="s">
        <v>45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 t="s">
        <v>1</v>
      </c>
      <c r="Q7" s="332" t="s">
        <v>46</v>
      </c>
    </row>
    <row r="8" spans="2:17" ht="25.5" customHeight="1" x14ac:dyDescent="0.25">
      <c r="B8" s="330"/>
      <c r="C8" s="335" t="s">
        <v>47</v>
      </c>
      <c r="D8" s="300" t="s">
        <v>12</v>
      </c>
      <c r="E8" s="281" t="s">
        <v>13</v>
      </c>
      <c r="F8" s="281" t="s">
        <v>14</v>
      </c>
      <c r="G8" s="281" t="s">
        <v>15</v>
      </c>
      <c r="H8" s="281" t="s">
        <v>16</v>
      </c>
      <c r="I8" s="281" t="s">
        <v>17</v>
      </c>
      <c r="J8" s="281" t="s">
        <v>24</v>
      </c>
      <c r="K8" s="281" t="s">
        <v>25</v>
      </c>
      <c r="L8" s="281" t="s">
        <v>26</v>
      </c>
      <c r="M8" s="281" t="s">
        <v>27</v>
      </c>
      <c r="N8" s="281" t="s">
        <v>28</v>
      </c>
      <c r="O8" s="281" t="s">
        <v>29</v>
      </c>
      <c r="P8" s="333"/>
      <c r="Q8" s="333"/>
    </row>
    <row r="9" spans="2:17" ht="15.75" thickBot="1" x14ac:dyDescent="0.3">
      <c r="B9" s="330"/>
      <c r="C9" s="336"/>
      <c r="D9" s="30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334"/>
      <c r="Q9" s="334"/>
    </row>
    <row r="10" spans="2:17" ht="20.100000000000001" customHeight="1" x14ac:dyDescent="0.25">
      <c r="B10" s="283">
        <v>2019</v>
      </c>
      <c r="C10" s="40" t="str">
        <f>[1]VALORES!S7</f>
        <v>CEPAM</v>
      </c>
      <c r="D10" s="41">
        <v>4</v>
      </c>
      <c r="E10" s="42">
        <v>7</v>
      </c>
      <c r="F10" s="42">
        <v>8</v>
      </c>
      <c r="G10" s="42">
        <v>9</v>
      </c>
      <c r="H10" s="42">
        <v>16</v>
      </c>
      <c r="I10" s="42">
        <v>19</v>
      </c>
      <c r="J10" s="42">
        <v>16</v>
      </c>
      <c r="K10" s="42">
        <v>13</v>
      </c>
      <c r="L10" s="42">
        <v>9</v>
      </c>
      <c r="M10" s="42">
        <v>7</v>
      </c>
      <c r="N10" s="42">
        <v>15</v>
      </c>
      <c r="O10" s="42">
        <v>8</v>
      </c>
      <c r="P10" s="43">
        <f t="shared" ref="P10:P21" si="0">SUM(D10:O10)</f>
        <v>131</v>
      </c>
      <c r="Q10" s="315">
        <f>SUM(P10:P20)</f>
        <v>523</v>
      </c>
    </row>
    <row r="11" spans="2:17" ht="20.100000000000001" customHeight="1" x14ac:dyDescent="0.25">
      <c r="B11" s="284"/>
      <c r="C11" s="40" t="str">
        <f>[1]VALORES!S8</f>
        <v>FUND. MA. GUARE</v>
      </c>
      <c r="D11" s="44">
        <v>1</v>
      </c>
      <c r="E11" s="44">
        <v>0</v>
      </c>
      <c r="F11" s="44">
        <v>0</v>
      </c>
      <c r="G11" s="44">
        <v>0</v>
      </c>
      <c r="H11" s="44">
        <v>1</v>
      </c>
      <c r="I11" s="44">
        <v>4</v>
      </c>
      <c r="J11" s="44">
        <v>1</v>
      </c>
      <c r="K11" s="44">
        <v>1</v>
      </c>
      <c r="L11" s="44">
        <v>2</v>
      </c>
      <c r="M11" s="44">
        <v>1</v>
      </c>
      <c r="N11" s="44">
        <v>2</v>
      </c>
      <c r="O11" s="44">
        <v>2</v>
      </c>
      <c r="P11" s="43">
        <f t="shared" si="0"/>
        <v>15</v>
      </c>
      <c r="Q11" s="316"/>
    </row>
    <row r="12" spans="2:17" ht="20.100000000000001" customHeight="1" x14ac:dyDescent="0.25">
      <c r="B12" s="284"/>
      <c r="C12" s="40" t="str">
        <f>[1]VALORES!S9</f>
        <v>UNID. JUD. / FISC.</v>
      </c>
      <c r="D12" s="45">
        <v>11</v>
      </c>
      <c r="E12" s="45">
        <v>13</v>
      </c>
      <c r="F12" s="45">
        <v>7</v>
      </c>
      <c r="G12" s="45">
        <v>4</v>
      </c>
      <c r="H12" s="45">
        <v>6</v>
      </c>
      <c r="I12" s="45">
        <v>5</v>
      </c>
      <c r="J12" s="45">
        <v>10</v>
      </c>
      <c r="K12" s="45">
        <v>8</v>
      </c>
      <c r="L12" s="44">
        <v>7</v>
      </c>
      <c r="M12" s="44">
        <v>8</v>
      </c>
      <c r="N12" s="44">
        <v>9</v>
      </c>
      <c r="O12" s="44">
        <v>8</v>
      </c>
      <c r="P12" s="43">
        <f t="shared" si="0"/>
        <v>96</v>
      </c>
      <c r="Q12" s="316"/>
    </row>
    <row r="13" spans="2:17" ht="20.100000000000001" customHeight="1" x14ac:dyDescent="0.25">
      <c r="B13" s="284"/>
      <c r="C13" s="40" t="str">
        <f>[1]VALORES!S10</f>
        <v>DEFENSORIA PUBLICA</v>
      </c>
      <c r="D13" s="45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7">
        <v>0</v>
      </c>
      <c r="K13" s="46">
        <v>0</v>
      </c>
      <c r="L13" s="44">
        <v>3</v>
      </c>
      <c r="M13" s="44">
        <v>4</v>
      </c>
      <c r="N13" s="44">
        <v>1</v>
      </c>
      <c r="O13" s="44">
        <v>1</v>
      </c>
      <c r="P13" s="43">
        <f t="shared" si="0"/>
        <v>9</v>
      </c>
      <c r="Q13" s="316"/>
    </row>
    <row r="14" spans="2:17" ht="20.100000000000001" customHeight="1" x14ac:dyDescent="0.25">
      <c r="B14" s="284"/>
      <c r="C14" s="40" t="s">
        <v>48</v>
      </c>
      <c r="D14" s="48">
        <v>3</v>
      </c>
      <c r="E14" s="48">
        <v>1</v>
      </c>
      <c r="F14" s="48">
        <v>0</v>
      </c>
      <c r="G14" s="48">
        <v>0</v>
      </c>
      <c r="H14" s="48">
        <v>0</v>
      </c>
      <c r="I14" s="48">
        <v>1</v>
      </c>
      <c r="J14" s="48">
        <v>0</v>
      </c>
      <c r="K14" s="48">
        <v>0</v>
      </c>
      <c r="L14" s="44">
        <v>2</v>
      </c>
      <c r="M14" s="44">
        <v>1</v>
      </c>
      <c r="N14" s="44">
        <v>2</v>
      </c>
      <c r="O14" s="44">
        <v>0</v>
      </c>
      <c r="P14" s="43">
        <f t="shared" si="0"/>
        <v>10</v>
      </c>
      <c r="Q14" s="316"/>
    </row>
    <row r="15" spans="2:17" ht="20.100000000000001" customHeight="1" x14ac:dyDescent="0.25">
      <c r="B15" s="284"/>
      <c r="C15" s="40" t="s">
        <v>49</v>
      </c>
      <c r="D15" s="45">
        <v>0</v>
      </c>
      <c r="E15" s="46">
        <v>1</v>
      </c>
      <c r="F15" s="46">
        <v>1</v>
      </c>
      <c r="G15" s="46">
        <v>0</v>
      </c>
      <c r="H15" s="46">
        <v>0</v>
      </c>
      <c r="I15" s="46">
        <v>1</v>
      </c>
      <c r="J15" s="47">
        <v>0</v>
      </c>
      <c r="K15" s="47">
        <v>2</v>
      </c>
      <c r="L15" s="44">
        <v>3</v>
      </c>
      <c r="M15" s="44">
        <v>1</v>
      </c>
      <c r="N15" s="44">
        <v>1</v>
      </c>
      <c r="O15" s="44">
        <v>1</v>
      </c>
      <c r="P15" s="43">
        <f t="shared" si="0"/>
        <v>11</v>
      </c>
      <c r="Q15" s="316"/>
    </row>
    <row r="16" spans="2:17" ht="20.100000000000001" customHeight="1" x14ac:dyDescent="0.25">
      <c r="B16" s="284"/>
      <c r="C16" s="40" t="str">
        <f>[1]VALORES!S13</f>
        <v>OF. AYNES</v>
      </c>
      <c r="D16" s="45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4">
        <v>2</v>
      </c>
      <c r="M16" s="44">
        <v>3</v>
      </c>
      <c r="N16" s="44">
        <v>9</v>
      </c>
      <c r="O16" s="44">
        <v>6</v>
      </c>
      <c r="P16" s="43">
        <f t="shared" si="0"/>
        <v>20</v>
      </c>
      <c r="Q16" s="316"/>
    </row>
    <row r="17" spans="2:17" ht="20.100000000000001" customHeight="1" x14ac:dyDescent="0.25">
      <c r="B17" s="284"/>
      <c r="C17" s="40" t="str">
        <f>[1]VALORES!S14</f>
        <v>HIAS ONG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4">
        <v>0</v>
      </c>
      <c r="M17" s="44">
        <v>1</v>
      </c>
      <c r="N17" s="44">
        <v>0</v>
      </c>
      <c r="O17" s="44">
        <v>0</v>
      </c>
      <c r="P17" s="43">
        <f t="shared" si="0"/>
        <v>1</v>
      </c>
      <c r="Q17" s="316"/>
    </row>
    <row r="18" spans="2:17" ht="20.100000000000001" customHeight="1" x14ac:dyDescent="0.25">
      <c r="B18" s="284"/>
      <c r="C18" s="40" t="str">
        <f>[1]VALORES!S15</f>
        <v>COOR. PPNN</v>
      </c>
      <c r="D18" s="45">
        <v>0</v>
      </c>
      <c r="E18" s="46">
        <v>0</v>
      </c>
      <c r="F18" s="46">
        <v>0</v>
      </c>
      <c r="G18" s="46">
        <v>0</v>
      </c>
      <c r="H18" s="46">
        <v>2</v>
      </c>
      <c r="I18" s="46">
        <v>1</v>
      </c>
      <c r="J18" s="47">
        <v>3</v>
      </c>
      <c r="K18" s="46">
        <v>4</v>
      </c>
      <c r="L18" s="44">
        <v>11</v>
      </c>
      <c r="M18" s="44">
        <v>15</v>
      </c>
      <c r="N18" s="44">
        <v>10</v>
      </c>
      <c r="O18" s="44">
        <v>4</v>
      </c>
      <c r="P18" s="43">
        <f t="shared" si="0"/>
        <v>50</v>
      </c>
      <c r="Q18" s="316"/>
    </row>
    <row r="19" spans="2:17" ht="20.100000000000001" customHeight="1" x14ac:dyDescent="0.25">
      <c r="B19" s="284"/>
      <c r="C19" s="40" t="str">
        <f>[1]VALORES!S16</f>
        <v>OTROS</v>
      </c>
      <c r="D19" s="48">
        <v>3</v>
      </c>
      <c r="E19" s="49">
        <v>6</v>
      </c>
      <c r="F19" s="49">
        <v>3</v>
      </c>
      <c r="G19" s="49">
        <v>4</v>
      </c>
      <c r="H19" s="49">
        <v>3</v>
      </c>
      <c r="I19" s="49">
        <v>9</v>
      </c>
      <c r="J19" s="50">
        <v>4</v>
      </c>
      <c r="K19" s="46">
        <v>10</v>
      </c>
      <c r="L19" s="44">
        <v>12</v>
      </c>
      <c r="M19" s="44">
        <v>6</v>
      </c>
      <c r="N19" s="44">
        <v>5</v>
      </c>
      <c r="O19" s="44">
        <v>4</v>
      </c>
      <c r="P19" s="43">
        <f t="shared" si="0"/>
        <v>69</v>
      </c>
      <c r="Q19" s="316"/>
    </row>
    <row r="20" spans="2:17" ht="20.100000000000001" customHeight="1" thickBot="1" x14ac:dyDescent="0.3">
      <c r="B20" s="302"/>
      <c r="C20" s="51" t="s">
        <v>50</v>
      </c>
      <c r="D20" s="52">
        <v>7</v>
      </c>
      <c r="E20" s="53">
        <v>11</v>
      </c>
      <c r="F20" s="53">
        <v>2</v>
      </c>
      <c r="G20" s="53">
        <v>8</v>
      </c>
      <c r="H20" s="53">
        <v>14</v>
      </c>
      <c r="I20" s="53">
        <v>10</v>
      </c>
      <c r="J20" s="53">
        <v>9</v>
      </c>
      <c r="K20" s="53">
        <v>13</v>
      </c>
      <c r="L20" s="44">
        <v>17</v>
      </c>
      <c r="M20" s="44">
        <v>6</v>
      </c>
      <c r="N20" s="44">
        <v>6</v>
      </c>
      <c r="O20" s="44">
        <v>8</v>
      </c>
      <c r="P20" s="43">
        <f t="shared" si="0"/>
        <v>111</v>
      </c>
      <c r="Q20" s="317"/>
    </row>
    <row r="21" spans="2:17" ht="21.75" thickBot="1" x14ac:dyDescent="0.4">
      <c r="B21" s="287" t="s">
        <v>1</v>
      </c>
      <c r="C21" s="288"/>
      <c r="D21" s="54">
        <f>SUM(D10:D20)</f>
        <v>29</v>
      </c>
      <c r="E21" s="55">
        <f t="shared" ref="E21:O21" si="1">SUM(E10:E20)</f>
        <v>39</v>
      </c>
      <c r="F21" s="55">
        <f t="shared" si="1"/>
        <v>21</v>
      </c>
      <c r="G21" s="55">
        <f t="shared" si="1"/>
        <v>25</v>
      </c>
      <c r="H21" s="55">
        <f t="shared" si="1"/>
        <v>42</v>
      </c>
      <c r="I21" s="55">
        <f t="shared" si="1"/>
        <v>50</v>
      </c>
      <c r="J21" s="55">
        <f t="shared" si="1"/>
        <v>43</v>
      </c>
      <c r="K21" s="55">
        <f t="shared" si="1"/>
        <v>51</v>
      </c>
      <c r="L21" s="55">
        <f t="shared" si="1"/>
        <v>68</v>
      </c>
      <c r="M21" s="55">
        <f t="shared" si="1"/>
        <v>53</v>
      </c>
      <c r="N21" s="55">
        <f t="shared" si="1"/>
        <v>60</v>
      </c>
      <c r="O21" s="55">
        <f t="shared" si="1"/>
        <v>42</v>
      </c>
      <c r="P21" s="56">
        <f t="shared" si="0"/>
        <v>523</v>
      </c>
    </row>
    <row r="23" spans="2:17" ht="15.75" thickBot="1" x14ac:dyDescent="0.3"/>
    <row r="24" spans="2:17" ht="19.5" customHeight="1" thickBot="1" x14ac:dyDescent="0.3">
      <c r="B24" s="318">
        <f>B10</f>
        <v>2019</v>
      </c>
      <c r="C24" s="319"/>
    </row>
    <row r="25" spans="2:17" ht="16.5" thickBot="1" x14ac:dyDescent="0.3">
      <c r="B25" s="304" t="str">
        <f>C8</f>
        <v>DERIVACIÓN</v>
      </c>
      <c r="C25" s="305"/>
    </row>
    <row r="26" spans="2:17" ht="20.100000000000001" customHeight="1" x14ac:dyDescent="0.25">
      <c r="B26" s="57" t="str">
        <f t="shared" ref="B26:B36" si="2">C10</f>
        <v>CEPAM</v>
      </c>
      <c r="C26" s="58">
        <f>P10</f>
        <v>131</v>
      </c>
    </row>
    <row r="27" spans="2:17" ht="20.100000000000001" customHeight="1" x14ac:dyDescent="0.25">
      <c r="B27" s="59" t="str">
        <f t="shared" si="2"/>
        <v>FUND. MA. GUARE</v>
      </c>
      <c r="C27" s="60">
        <f t="shared" ref="C27:C36" si="3">P11</f>
        <v>15</v>
      </c>
    </row>
    <row r="28" spans="2:17" ht="20.100000000000001" customHeight="1" x14ac:dyDescent="0.25">
      <c r="B28" s="59" t="str">
        <f t="shared" si="2"/>
        <v>UNID. JUD. / FISC.</v>
      </c>
      <c r="C28" s="60">
        <f t="shared" si="3"/>
        <v>96</v>
      </c>
    </row>
    <row r="29" spans="2:17" ht="20.100000000000001" customHeight="1" x14ac:dyDescent="0.25">
      <c r="B29" s="59" t="str">
        <f t="shared" si="2"/>
        <v>DEFENSORIA PUBLICA</v>
      </c>
      <c r="C29" s="60">
        <f t="shared" si="3"/>
        <v>9</v>
      </c>
    </row>
    <row r="30" spans="2:17" ht="20.100000000000001" customHeight="1" x14ac:dyDescent="0.25">
      <c r="B30" s="61" t="str">
        <f t="shared" si="2"/>
        <v>E.J UESS</v>
      </c>
      <c r="C30" s="60">
        <f t="shared" si="3"/>
        <v>10</v>
      </c>
    </row>
    <row r="31" spans="2:17" ht="20.100000000000001" customHeight="1" x14ac:dyDescent="0.25">
      <c r="B31" s="59" t="str">
        <f t="shared" si="2"/>
        <v>E.J ECOTEC</v>
      </c>
      <c r="C31" s="60">
        <f t="shared" si="3"/>
        <v>11</v>
      </c>
    </row>
    <row r="32" spans="2:17" ht="23.25" customHeight="1" x14ac:dyDescent="0.25">
      <c r="B32" s="59" t="str">
        <f t="shared" si="2"/>
        <v>OF. AYNES</v>
      </c>
      <c r="C32" s="60">
        <f t="shared" si="3"/>
        <v>20</v>
      </c>
    </row>
    <row r="33" spans="2:18" ht="23.25" customHeight="1" x14ac:dyDescent="0.25">
      <c r="B33" s="59" t="str">
        <f t="shared" si="2"/>
        <v>HIAS ONG</v>
      </c>
      <c r="C33" s="60">
        <f t="shared" si="3"/>
        <v>1</v>
      </c>
    </row>
    <row r="34" spans="2:18" ht="23.25" customHeight="1" x14ac:dyDescent="0.25">
      <c r="B34" s="59" t="str">
        <f t="shared" si="2"/>
        <v>COOR. PPNN</v>
      </c>
      <c r="C34" s="60">
        <f t="shared" si="3"/>
        <v>50</v>
      </c>
    </row>
    <row r="35" spans="2:18" ht="18.75" x14ac:dyDescent="0.25">
      <c r="B35" s="59" t="str">
        <f t="shared" si="2"/>
        <v>OTROS</v>
      </c>
      <c r="C35" s="60">
        <f t="shared" si="3"/>
        <v>69</v>
      </c>
    </row>
    <row r="36" spans="2:18" ht="19.5" thickBot="1" x14ac:dyDescent="0.3">
      <c r="B36" s="62" t="str">
        <f t="shared" si="2"/>
        <v>S/I</v>
      </c>
      <c r="C36" s="63">
        <f t="shared" si="3"/>
        <v>111</v>
      </c>
    </row>
    <row r="37" spans="2:18" ht="19.5" thickBot="1" x14ac:dyDescent="0.3">
      <c r="B37" s="64" t="s">
        <v>1</v>
      </c>
      <c r="C37" s="65">
        <f>SUM(C26:C36)</f>
        <v>523</v>
      </c>
    </row>
    <row r="39" spans="2:18" x14ac:dyDescent="0.25">
      <c r="B39" s="66"/>
    </row>
    <row r="40" spans="2:18" x14ac:dyDescent="0.25">
      <c r="B40" s="67"/>
      <c r="C40" s="67"/>
    </row>
    <row r="41" spans="2:18" s="69" customFormat="1" ht="18" customHeight="1" x14ac:dyDescent="0.25">
      <c r="B41" s="68"/>
      <c r="C41" s="68"/>
    </row>
    <row r="43" spans="2:18" ht="15.75" thickBot="1" x14ac:dyDescent="0.3"/>
    <row r="44" spans="2:18" ht="15" customHeight="1" x14ac:dyDescent="0.25">
      <c r="B44" s="306" t="s">
        <v>43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8"/>
      <c r="R44" s="70"/>
    </row>
    <row r="45" spans="2:18" ht="19.5" customHeight="1" x14ac:dyDescent="0.25">
      <c r="B45" s="309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1"/>
      <c r="R45" s="70"/>
    </row>
    <row r="46" spans="2:18" ht="19.5" customHeight="1" x14ac:dyDescent="0.25">
      <c r="B46" s="309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  <c r="R46" s="70"/>
    </row>
    <row r="47" spans="2:18" ht="15.75" customHeight="1" thickBot="1" x14ac:dyDescent="0.3">
      <c r="B47" s="312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4"/>
      <c r="R47" s="70"/>
    </row>
    <row r="49" spans="2:21" ht="15.75" thickBot="1" x14ac:dyDescent="0.3"/>
    <row r="50" spans="2:21" ht="24" thickBot="1" x14ac:dyDescent="0.3">
      <c r="B50" s="291" t="str">
        <f>B7</f>
        <v>AÑO</v>
      </c>
      <c r="C50" s="293" t="s">
        <v>51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5" t="s">
        <v>1</v>
      </c>
      <c r="Q50" s="295" t="s">
        <v>46</v>
      </c>
    </row>
    <row r="51" spans="2:21" ht="21.75" customHeight="1" x14ac:dyDescent="0.25">
      <c r="B51" s="292"/>
      <c r="C51" s="298" t="s">
        <v>52</v>
      </c>
      <c r="D51" s="300" t="s">
        <v>12</v>
      </c>
      <c r="E51" s="281" t="s">
        <v>13</v>
      </c>
      <c r="F51" s="281" t="s">
        <v>14</v>
      </c>
      <c r="G51" s="281" t="s">
        <v>15</v>
      </c>
      <c r="H51" s="281" t="s">
        <v>16</v>
      </c>
      <c r="I51" s="281" t="s">
        <v>17</v>
      </c>
      <c r="J51" s="281" t="s">
        <v>24</v>
      </c>
      <c r="K51" s="281" t="s">
        <v>25</v>
      </c>
      <c r="L51" s="281" t="s">
        <v>26</v>
      </c>
      <c r="M51" s="281" t="s">
        <v>27</v>
      </c>
      <c r="N51" s="281" t="s">
        <v>28</v>
      </c>
      <c r="O51" s="281" t="s">
        <v>29</v>
      </c>
      <c r="P51" s="296"/>
      <c r="Q51" s="296"/>
      <c r="U51" s="71"/>
    </row>
    <row r="52" spans="2:21" ht="18.75" customHeight="1" thickBot="1" x14ac:dyDescent="0.3">
      <c r="B52" s="292"/>
      <c r="C52" s="299"/>
      <c r="D52" s="301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97"/>
      <c r="Q52" s="297"/>
      <c r="U52" s="71"/>
    </row>
    <row r="53" spans="2:21" ht="20.100000000000001" customHeight="1" x14ac:dyDescent="0.25">
      <c r="B53" s="283">
        <f>B10</f>
        <v>2019</v>
      </c>
      <c r="C53" s="72" t="s">
        <v>53</v>
      </c>
      <c r="D53" s="73">
        <v>1</v>
      </c>
      <c r="E53" s="41">
        <v>3</v>
      </c>
      <c r="F53" s="41">
        <v>3</v>
      </c>
      <c r="G53" s="41">
        <v>6</v>
      </c>
      <c r="H53" s="41">
        <v>3</v>
      </c>
      <c r="I53" s="41">
        <v>4</v>
      </c>
      <c r="J53" s="41">
        <v>3</v>
      </c>
      <c r="K53" s="41">
        <v>4</v>
      </c>
      <c r="L53" s="41">
        <v>11</v>
      </c>
      <c r="M53" s="41">
        <v>15</v>
      </c>
      <c r="N53" s="41">
        <v>6</v>
      </c>
      <c r="O53" s="41">
        <v>4</v>
      </c>
      <c r="P53" s="74">
        <f>SUM(D53:O53)</f>
        <v>63</v>
      </c>
      <c r="Q53" s="285">
        <f>SUM(P53:P55)</f>
        <v>145</v>
      </c>
    </row>
    <row r="54" spans="2:21" ht="20.100000000000001" customHeight="1" x14ac:dyDescent="0.25">
      <c r="B54" s="284"/>
      <c r="C54" s="75" t="s">
        <v>54</v>
      </c>
      <c r="D54" s="76">
        <v>2</v>
      </c>
      <c r="E54" s="44">
        <v>1</v>
      </c>
      <c r="F54" s="44">
        <v>2</v>
      </c>
      <c r="G54" s="44">
        <v>0</v>
      </c>
      <c r="H54" s="44">
        <v>0</v>
      </c>
      <c r="I54" s="44">
        <v>7</v>
      </c>
      <c r="J54" s="44">
        <v>5</v>
      </c>
      <c r="K54" s="44">
        <v>4</v>
      </c>
      <c r="L54" s="44">
        <v>1</v>
      </c>
      <c r="M54" s="44">
        <v>5</v>
      </c>
      <c r="N54" s="44">
        <v>7</v>
      </c>
      <c r="O54" s="44">
        <v>2</v>
      </c>
      <c r="P54" s="77">
        <f>SUM(D54:O54)</f>
        <v>36</v>
      </c>
      <c r="Q54" s="286"/>
    </row>
    <row r="55" spans="2:21" ht="20.100000000000001" customHeight="1" thickBot="1" x14ac:dyDescent="0.3">
      <c r="B55" s="302"/>
      <c r="C55" s="75" t="s">
        <v>55</v>
      </c>
      <c r="D55" s="78">
        <v>3</v>
      </c>
      <c r="E55" s="79">
        <v>5</v>
      </c>
      <c r="F55" s="79">
        <v>3</v>
      </c>
      <c r="G55" s="79">
        <v>4</v>
      </c>
      <c r="H55" s="79">
        <v>8</v>
      </c>
      <c r="I55" s="79">
        <v>9</v>
      </c>
      <c r="J55" s="79">
        <v>3</v>
      </c>
      <c r="K55" s="79">
        <v>5</v>
      </c>
      <c r="L55" s="79">
        <v>2</v>
      </c>
      <c r="M55" s="79">
        <v>1</v>
      </c>
      <c r="N55" s="79">
        <v>1</v>
      </c>
      <c r="O55" s="79">
        <v>2</v>
      </c>
      <c r="P55" s="77">
        <f>SUM(D55:O55)</f>
        <v>46</v>
      </c>
      <c r="Q55" s="303"/>
    </row>
    <row r="56" spans="2:21" ht="20.100000000000001" customHeight="1" thickBot="1" x14ac:dyDescent="0.4">
      <c r="B56" s="287" t="s">
        <v>1</v>
      </c>
      <c r="C56" s="288"/>
      <c r="D56" s="80">
        <f>SUM(D53:D55)</f>
        <v>6</v>
      </c>
      <c r="E56" s="80">
        <f t="shared" ref="E56:O56" si="4">SUM(E53:E55)</f>
        <v>9</v>
      </c>
      <c r="F56" s="80">
        <f t="shared" si="4"/>
        <v>8</v>
      </c>
      <c r="G56" s="80">
        <f t="shared" si="4"/>
        <v>10</v>
      </c>
      <c r="H56" s="80">
        <f t="shared" si="4"/>
        <v>11</v>
      </c>
      <c r="I56" s="80">
        <f t="shared" si="4"/>
        <v>20</v>
      </c>
      <c r="J56" s="80">
        <f t="shared" si="4"/>
        <v>11</v>
      </c>
      <c r="K56" s="80">
        <f t="shared" si="4"/>
        <v>13</v>
      </c>
      <c r="L56" s="80">
        <f t="shared" si="4"/>
        <v>14</v>
      </c>
      <c r="M56" s="80">
        <f t="shared" si="4"/>
        <v>21</v>
      </c>
      <c r="N56" s="80">
        <f t="shared" si="4"/>
        <v>14</v>
      </c>
      <c r="O56" s="80">
        <f t="shared" si="4"/>
        <v>8</v>
      </c>
      <c r="P56" s="289">
        <f>SUM(D56:O56)</f>
        <v>145</v>
      </c>
      <c r="Q56" s="290"/>
    </row>
    <row r="57" spans="2:21" ht="20.100000000000001" customHeight="1" x14ac:dyDescent="0.25">
      <c r="B57" s="81"/>
      <c r="C57" s="82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2"/>
      <c r="Q57" s="84"/>
    </row>
    <row r="58" spans="2:21" ht="20.100000000000001" customHeight="1" thickBot="1" x14ac:dyDescent="0.3">
      <c r="B58" s="81"/>
      <c r="C58" s="82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2"/>
      <c r="Q58" s="84"/>
    </row>
    <row r="59" spans="2:21" ht="20.100000000000001" customHeight="1" thickBot="1" x14ac:dyDescent="0.3">
      <c r="B59" s="291" t="str">
        <f>B7</f>
        <v>AÑO</v>
      </c>
      <c r="C59" s="293" t="s">
        <v>56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5" t="s">
        <v>1</v>
      </c>
      <c r="Q59" s="295" t="s">
        <v>46</v>
      </c>
    </row>
    <row r="60" spans="2:21" ht="24" customHeight="1" x14ac:dyDescent="0.25">
      <c r="B60" s="292"/>
      <c r="C60" s="298" t="s">
        <v>52</v>
      </c>
      <c r="D60" s="300" t="s">
        <v>12</v>
      </c>
      <c r="E60" s="281" t="s">
        <v>13</v>
      </c>
      <c r="F60" s="281" t="s">
        <v>14</v>
      </c>
      <c r="G60" s="281" t="s">
        <v>15</v>
      </c>
      <c r="H60" s="281" t="s">
        <v>16</v>
      </c>
      <c r="I60" s="281" t="s">
        <v>17</v>
      </c>
      <c r="J60" s="281" t="s">
        <v>24</v>
      </c>
      <c r="K60" s="281" t="s">
        <v>25</v>
      </c>
      <c r="L60" s="281" t="s">
        <v>26</v>
      </c>
      <c r="M60" s="281" t="s">
        <v>27</v>
      </c>
      <c r="N60" s="281" t="s">
        <v>28</v>
      </c>
      <c r="O60" s="281" t="s">
        <v>29</v>
      </c>
      <c r="P60" s="296"/>
      <c r="Q60" s="296"/>
    </row>
    <row r="61" spans="2:21" ht="20.100000000000001" customHeight="1" thickBot="1" x14ac:dyDescent="0.3">
      <c r="B61" s="292"/>
      <c r="C61" s="299"/>
      <c r="D61" s="301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97"/>
      <c r="Q61" s="297"/>
    </row>
    <row r="62" spans="2:21" ht="24" customHeight="1" x14ac:dyDescent="0.25">
      <c r="B62" s="283">
        <f>B53</f>
        <v>2019</v>
      </c>
      <c r="C62" s="72" t="s">
        <v>57</v>
      </c>
      <c r="D62" s="41">
        <v>20</v>
      </c>
      <c r="E62" s="41">
        <v>21</v>
      </c>
      <c r="F62" s="41">
        <v>18</v>
      </c>
      <c r="G62" s="41">
        <v>14</v>
      </c>
      <c r="H62" s="41">
        <v>29</v>
      </c>
      <c r="I62" s="41">
        <v>33</v>
      </c>
      <c r="J62" s="41">
        <v>27</v>
      </c>
      <c r="K62" s="41">
        <v>25</v>
      </c>
      <c r="L62" s="41">
        <v>49</v>
      </c>
      <c r="M62" s="41">
        <v>42</v>
      </c>
      <c r="N62" s="41">
        <v>45</v>
      </c>
      <c r="O62" s="41">
        <v>26</v>
      </c>
      <c r="P62" s="74">
        <f>SUM(D62:O62)</f>
        <v>349</v>
      </c>
      <c r="Q62" s="285">
        <f>SUM(P62:P63)</f>
        <v>523</v>
      </c>
    </row>
    <row r="63" spans="2:21" ht="24" customHeight="1" thickBot="1" x14ac:dyDescent="0.3">
      <c r="B63" s="284"/>
      <c r="C63" s="75" t="b">
        <v>0</v>
      </c>
      <c r="D63" s="44">
        <v>9</v>
      </c>
      <c r="E63" s="44">
        <v>18</v>
      </c>
      <c r="F63" s="44">
        <v>3</v>
      </c>
      <c r="G63" s="44">
        <v>11</v>
      </c>
      <c r="H63" s="44">
        <v>13</v>
      </c>
      <c r="I63" s="44">
        <v>17</v>
      </c>
      <c r="J63" s="44">
        <v>16</v>
      </c>
      <c r="K63" s="44">
        <v>26</v>
      </c>
      <c r="L63" s="44">
        <v>19</v>
      </c>
      <c r="M63" s="44">
        <v>11</v>
      </c>
      <c r="N63" s="44">
        <v>15</v>
      </c>
      <c r="O63" s="44">
        <v>16</v>
      </c>
      <c r="P63" s="77">
        <f>SUM(D63:O63)</f>
        <v>174</v>
      </c>
      <c r="Q63" s="286"/>
    </row>
    <row r="64" spans="2:21" ht="20.100000000000001" customHeight="1" thickBot="1" x14ac:dyDescent="0.4">
      <c r="B64" s="287" t="s">
        <v>1</v>
      </c>
      <c r="C64" s="288"/>
      <c r="D64" s="85">
        <f t="shared" ref="D64:N64" si="5">SUM(D62:D63)</f>
        <v>29</v>
      </c>
      <c r="E64" s="85">
        <f t="shared" si="5"/>
        <v>39</v>
      </c>
      <c r="F64" s="85">
        <f t="shared" si="5"/>
        <v>21</v>
      </c>
      <c r="G64" s="85">
        <f t="shared" si="5"/>
        <v>25</v>
      </c>
      <c r="H64" s="85">
        <f t="shared" si="5"/>
        <v>42</v>
      </c>
      <c r="I64" s="85">
        <f t="shared" si="5"/>
        <v>50</v>
      </c>
      <c r="J64" s="85">
        <f t="shared" si="5"/>
        <v>43</v>
      </c>
      <c r="K64" s="85">
        <f t="shared" si="5"/>
        <v>51</v>
      </c>
      <c r="L64" s="85">
        <f t="shared" si="5"/>
        <v>68</v>
      </c>
      <c r="M64" s="85">
        <f t="shared" si="5"/>
        <v>53</v>
      </c>
      <c r="N64" s="85">
        <f t="shared" si="5"/>
        <v>60</v>
      </c>
      <c r="O64" s="85">
        <f>SUM(O62:O63)</f>
        <v>42</v>
      </c>
      <c r="P64" s="289">
        <f>SUM(D64:O64)</f>
        <v>523</v>
      </c>
      <c r="Q64" s="290"/>
      <c r="R64" s="86"/>
    </row>
    <row r="65" spans="2:18" ht="20.100000000000001" customHeight="1" x14ac:dyDescent="0.25">
      <c r="B65" s="81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2"/>
      <c r="Q65" s="84"/>
      <c r="R65" s="86"/>
    </row>
    <row r="66" spans="2:18" ht="20.100000000000001" customHeight="1" thickBot="1" x14ac:dyDescent="0.3">
      <c r="B66" s="81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2"/>
      <c r="Q66" s="84"/>
      <c r="R66" s="86"/>
    </row>
    <row r="67" spans="2:18" ht="20.100000000000001" customHeight="1" thickBot="1" x14ac:dyDescent="0.3">
      <c r="B67" s="81"/>
      <c r="C67" s="280">
        <f>B62</f>
        <v>2019</v>
      </c>
      <c r="D67" s="280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2"/>
      <c r="Q67" s="84"/>
      <c r="R67" s="86"/>
    </row>
    <row r="68" spans="2:18" ht="20.100000000000001" customHeight="1" x14ac:dyDescent="0.25">
      <c r="B68" s="87">
        <f>(D68*1)/C71</f>
        <v>0.43448275862068964</v>
      </c>
      <c r="C68" s="88" t="str">
        <f>C53</f>
        <v>PPNN</v>
      </c>
      <c r="D68" s="89">
        <f>P53</f>
        <v>63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2"/>
      <c r="Q68" s="84"/>
      <c r="R68" s="86"/>
    </row>
    <row r="69" spans="2:18" ht="20.100000000000001" customHeight="1" x14ac:dyDescent="0.25">
      <c r="B69" s="87">
        <f>(D69*1)/C71</f>
        <v>0.24827586206896551</v>
      </c>
      <c r="C69" s="90" t="str">
        <f>C54</f>
        <v>A. MENORES</v>
      </c>
      <c r="D69" s="91">
        <f>P54</f>
        <v>36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2"/>
      <c r="Q69" s="84"/>
      <c r="R69" s="86"/>
    </row>
    <row r="70" spans="2:18" ht="20.100000000000001" customHeight="1" thickBot="1" x14ac:dyDescent="0.3">
      <c r="B70" s="87">
        <f>(D70*1)/C71</f>
        <v>0.31724137931034485</v>
      </c>
      <c r="C70" s="92" t="str">
        <f>C55</f>
        <v>AMENAZAS</v>
      </c>
      <c r="D70" s="93">
        <f>P55</f>
        <v>46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2"/>
      <c r="Q70" s="84"/>
      <c r="R70" s="86"/>
    </row>
    <row r="71" spans="2:18" ht="20.100000000000001" customHeight="1" thickBot="1" x14ac:dyDescent="0.3">
      <c r="B71" s="94">
        <f>SUM(B68:B70)</f>
        <v>1</v>
      </c>
      <c r="C71" s="278">
        <f>D68+D69+D70</f>
        <v>145</v>
      </c>
      <c r="D71" s="279"/>
      <c r="E71" s="95"/>
      <c r="F71" s="95"/>
      <c r="G71" s="95"/>
      <c r="H71" s="95"/>
      <c r="I71" s="95"/>
      <c r="J71" s="95"/>
      <c r="K71" s="83"/>
      <c r="L71" s="83"/>
      <c r="M71" s="83"/>
      <c r="N71" s="83"/>
      <c r="O71" s="83"/>
      <c r="P71" s="82"/>
      <c r="Q71" s="84"/>
      <c r="R71" s="86"/>
    </row>
    <row r="75" spans="2:18" ht="15.75" thickBot="1" x14ac:dyDescent="0.3"/>
    <row r="76" spans="2:18" ht="20.100000000000001" customHeight="1" thickBot="1" x14ac:dyDescent="0.3">
      <c r="C76" s="280">
        <f>C67</f>
        <v>2019</v>
      </c>
      <c r="D76" s="280"/>
    </row>
    <row r="77" spans="2:18" ht="20.100000000000001" customHeight="1" x14ac:dyDescent="0.25">
      <c r="B77" s="87">
        <f>(D77*1)/C79</f>
        <v>0.66730401529636707</v>
      </c>
      <c r="C77" s="96" t="str">
        <f>C62</f>
        <v>VEDADERO</v>
      </c>
      <c r="D77" s="89">
        <f>P62</f>
        <v>349</v>
      </c>
    </row>
    <row r="78" spans="2:18" ht="20.100000000000001" customHeight="1" thickBot="1" x14ac:dyDescent="0.3">
      <c r="B78" s="87">
        <f>(D78*1)/C79</f>
        <v>0.33269598470363287</v>
      </c>
      <c r="C78" s="97" t="b">
        <f>C63</f>
        <v>0</v>
      </c>
      <c r="D78" s="93">
        <f>P63</f>
        <v>174</v>
      </c>
    </row>
    <row r="79" spans="2:18" ht="16.5" thickBot="1" x14ac:dyDescent="0.3">
      <c r="B79" s="98">
        <f>SUM(B77:B78)</f>
        <v>1</v>
      </c>
      <c r="C79" s="278">
        <f>D77+D78</f>
        <v>523</v>
      </c>
      <c r="D79" s="279"/>
    </row>
    <row r="85" spans="2:2" x14ac:dyDescent="0.25">
      <c r="B85" s="66" t="s">
        <v>58</v>
      </c>
    </row>
    <row r="86" spans="2:2" x14ac:dyDescent="0.25">
      <c r="B86" s="67" t="s">
        <v>59</v>
      </c>
    </row>
    <row r="87" spans="2:2" x14ac:dyDescent="0.25">
      <c r="B87" s="99" t="s">
        <v>60</v>
      </c>
    </row>
  </sheetData>
  <mergeCells count="70">
    <mergeCell ref="B1:Q4"/>
    <mergeCell ref="B7:B9"/>
    <mergeCell ref="C7:O7"/>
    <mergeCell ref="P7:P9"/>
    <mergeCell ref="Q7:Q9"/>
    <mergeCell ref="C8:C9"/>
    <mergeCell ref="D8:D9"/>
    <mergeCell ref="E8:E9"/>
    <mergeCell ref="F8:F9"/>
    <mergeCell ref="G8:G9"/>
    <mergeCell ref="B24:C24"/>
    <mergeCell ref="H8:H9"/>
    <mergeCell ref="I8:I9"/>
    <mergeCell ref="J8:J9"/>
    <mergeCell ref="K8:K9"/>
    <mergeCell ref="N8:N9"/>
    <mergeCell ref="O8:O9"/>
    <mergeCell ref="B10:B20"/>
    <mergeCell ref="Q10:Q20"/>
    <mergeCell ref="B21:C21"/>
    <mergeCell ref="L8:L9"/>
    <mergeCell ref="M8:M9"/>
    <mergeCell ref="B25:C25"/>
    <mergeCell ref="B44:Q47"/>
    <mergeCell ref="B50:B52"/>
    <mergeCell ref="C50:O50"/>
    <mergeCell ref="P50:P52"/>
    <mergeCell ref="Q50:Q52"/>
    <mergeCell ref="C51:C52"/>
    <mergeCell ref="D51:D52"/>
    <mergeCell ref="E51:E52"/>
    <mergeCell ref="F51:F52"/>
    <mergeCell ref="B56:C56"/>
    <mergeCell ref="P56:Q56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B53:B55"/>
    <mergeCell ref="Q53:Q55"/>
    <mergeCell ref="Q62:Q63"/>
    <mergeCell ref="B64:C64"/>
    <mergeCell ref="P64:Q64"/>
    <mergeCell ref="C67:D67"/>
    <mergeCell ref="I60:I61"/>
    <mergeCell ref="J60:J61"/>
    <mergeCell ref="K60:K61"/>
    <mergeCell ref="L60:L61"/>
    <mergeCell ref="M60:M61"/>
    <mergeCell ref="N60:N61"/>
    <mergeCell ref="B59:B61"/>
    <mergeCell ref="C59:O59"/>
    <mergeCell ref="P59:P61"/>
    <mergeCell ref="Q59:Q61"/>
    <mergeCell ref="C60:C61"/>
    <mergeCell ref="D60:D61"/>
    <mergeCell ref="C71:D71"/>
    <mergeCell ref="C76:D76"/>
    <mergeCell ref="C79:D79"/>
    <mergeCell ref="O60:O61"/>
    <mergeCell ref="B62:B63"/>
    <mergeCell ref="E60:E61"/>
    <mergeCell ref="F60:F61"/>
    <mergeCell ref="G60:G61"/>
    <mergeCell ref="H60:H61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5D4F-1EE0-40FD-AA23-CBA6A989681D}">
  <sheetPr>
    <pageSetUpPr fitToPage="1"/>
  </sheetPr>
  <dimension ref="C7:F60"/>
  <sheetViews>
    <sheetView topLeftCell="A10" workbookViewId="0">
      <selection activeCell="H29" sqref="H29"/>
    </sheetView>
  </sheetViews>
  <sheetFormatPr baseColWidth="10" defaultRowHeight="15" x14ac:dyDescent="0.25"/>
  <cols>
    <col min="3" max="3" width="9.140625" bestFit="1" customWidth="1"/>
    <col min="4" max="4" width="41.7109375" customWidth="1"/>
    <col min="5" max="5" width="11" bestFit="1" customWidth="1"/>
    <col min="6" max="6" width="8.42578125" bestFit="1" customWidth="1"/>
  </cols>
  <sheetData>
    <row r="7" spans="3:6" ht="34.5" thickBot="1" x14ac:dyDescent="0.3">
      <c r="C7" s="113" t="s">
        <v>61</v>
      </c>
      <c r="D7" s="114" t="s">
        <v>62</v>
      </c>
      <c r="E7" s="100" t="s">
        <v>63</v>
      </c>
      <c r="F7" s="100" t="s">
        <v>64</v>
      </c>
    </row>
    <row r="8" spans="3:6" ht="15.75" thickBot="1" x14ac:dyDescent="0.3">
      <c r="C8" s="101">
        <v>43832</v>
      </c>
      <c r="D8" s="102" t="s">
        <v>65</v>
      </c>
      <c r="E8" s="103">
        <v>5</v>
      </c>
      <c r="F8" s="104">
        <v>10</v>
      </c>
    </row>
    <row r="9" spans="3:6" ht="15.75" thickBot="1" x14ac:dyDescent="0.3">
      <c r="C9" s="101">
        <v>43839</v>
      </c>
      <c r="D9" s="102" t="s">
        <v>66</v>
      </c>
      <c r="E9" s="103">
        <v>4</v>
      </c>
      <c r="F9" s="104">
        <v>1</v>
      </c>
    </row>
    <row r="10" spans="3:6" ht="15.75" thickBot="1" x14ac:dyDescent="0.3">
      <c r="C10" s="101">
        <v>43846</v>
      </c>
      <c r="D10" s="102" t="s">
        <v>67</v>
      </c>
      <c r="E10" s="103">
        <v>4</v>
      </c>
      <c r="F10" s="104">
        <v>8</v>
      </c>
    </row>
    <row r="11" spans="3:6" ht="15.75" thickBot="1" x14ac:dyDescent="0.3">
      <c r="C11" s="101">
        <v>43868</v>
      </c>
      <c r="D11" s="102" t="s">
        <v>68</v>
      </c>
      <c r="E11" s="103">
        <v>3</v>
      </c>
      <c r="F11" s="104">
        <v>1</v>
      </c>
    </row>
    <row r="12" spans="3:6" ht="15.75" thickBot="1" x14ac:dyDescent="0.3">
      <c r="C12" s="101">
        <v>43879</v>
      </c>
      <c r="D12" s="102" t="s">
        <v>69</v>
      </c>
      <c r="E12" s="103">
        <v>4</v>
      </c>
      <c r="F12" s="104">
        <v>8</v>
      </c>
    </row>
    <row r="13" spans="3:6" ht="15.75" thickBot="1" x14ac:dyDescent="0.3">
      <c r="C13" s="101">
        <v>43883</v>
      </c>
      <c r="D13" s="102" t="s">
        <v>70</v>
      </c>
      <c r="E13" s="103">
        <v>7</v>
      </c>
      <c r="F13" s="104">
        <v>10</v>
      </c>
    </row>
    <row r="14" spans="3:6" ht="15.75" thickBot="1" x14ac:dyDescent="0.3">
      <c r="C14" s="101">
        <v>43885</v>
      </c>
      <c r="D14" s="102" t="s">
        <v>71</v>
      </c>
      <c r="E14" s="103">
        <v>3</v>
      </c>
      <c r="F14" s="104">
        <v>2</v>
      </c>
    </row>
    <row r="15" spans="3:6" ht="15.75" thickBot="1" x14ac:dyDescent="0.3">
      <c r="C15" s="101">
        <v>43901</v>
      </c>
      <c r="D15" s="102" t="s">
        <v>72</v>
      </c>
      <c r="E15" s="103">
        <v>5</v>
      </c>
      <c r="F15" s="104">
        <v>10</v>
      </c>
    </row>
    <row r="16" spans="3:6" ht="15.75" thickBot="1" x14ac:dyDescent="0.3">
      <c r="C16" s="101">
        <v>43902</v>
      </c>
      <c r="D16" s="102" t="s">
        <v>73</v>
      </c>
      <c r="E16" s="103">
        <v>4</v>
      </c>
      <c r="F16" s="104">
        <v>1</v>
      </c>
    </row>
    <row r="17" spans="3:6" ht="15.75" thickBot="1" x14ac:dyDescent="0.3">
      <c r="C17" s="101">
        <v>43909</v>
      </c>
      <c r="D17" s="102" t="s">
        <v>74</v>
      </c>
      <c r="E17" s="103">
        <v>7</v>
      </c>
      <c r="F17" s="104">
        <v>3</v>
      </c>
    </row>
    <row r="18" spans="3:6" ht="15.75" thickBot="1" x14ac:dyDescent="0.3">
      <c r="C18" s="101">
        <v>43929</v>
      </c>
      <c r="D18" s="102" t="s">
        <v>75</v>
      </c>
      <c r="E18" s="103">
        <v>4</v>
      </c>
      <c r="F18" s="104">
        <v>8</v>
      </c>
    </row>
    <row r="19" spans="3:6" ht="15.75" thickBot="1" x14ac:dyDescent="0.3">
      <c r="C19" s="101">
        <v>43936</v>
      </c>
      <c r="D19" s="102" t="s">
        <v>75</v>
      </c>
      <c r="E19" s="103">
        <v>2</v>
      </c>
      <c r="F19" s="104">
        <v>1</v>
      </c>
    </row>
    <row r="20" spans="3:6" ht="15.75" thickBot="1" x14ac:dyDescent="0.3">
      <c r="C20" s="101">
        <v>43939</v>
      </c>
      <c r="D20" s="102" t="s">
        <v>76</v>
      </c>
      <c r="E20" s="103">
        <v>7</v>
      </c>
      <c r="F20" s="104">
        <v>1</v>
      </c>
    </row>
    <row r="21" spans="3:6" ht="15.75" thickBot="1" x14ac:dyDescent="0.3">
      <c r="C21" s="101">
        <v>43940</v>
      </c>
      <c r="D21" s="102" t="s">
        <v>67</v>
      </c>
      <c r="E21" s="103">
        <v>7</v>
      </c>
      <c r="F21" s="104">
        <v>1</v>
      </c>
    </row>
    <row r="22" spans="3:6" ht="15.75" thickBot="1" x14ac:dyDescent="0.3">
      <c r="C22" s="101">
        <v>43941</v>
      </c>
      <c r="D22" s="102" t="s">
        <v>66</v>
      </c>
      <c r="E22" s="103">
        <v>7</v>
      </c>
      <c r="F22" s="104">
        <v>1</v>
      </c>
    </row>
    <row r="23" spans="3:6" ht="15.75" thickBot="1" x14ac:dyDescent="0.3">
      <c r="C23" s="101">
        <v>43963</v>
      </c>
      <c r="D23" s="102" t="s">
        <v>77</v>
      </c>
      <c r="E23" s="103">
        <v>4</v>
      </c>
      <c r="F23" s="104">
        <v>1</v>
      </c>
    </row>
    <row r="24" spans="3:6" ht="15.75" thickBot="1" x14ac:dyDescent="0.3">
      <c r="C24" s="101">
        <v>43978</v>
      </c>
      <c r="D24" s="102" t="s">
        <v>78</v>
      </c>
      <c r="E24" s="103">
        <v>5</v>
      </c>
      <c r="F24" s="104">
        <v>7</v>
      </c>
    </row>
    <row r="25" spans="3:6" ht="15.75" thickBot="1" x14ac:dyDescent="0.3">
      <c r="C25" s="101">
        <v>43988</v>
      </c>
      <c r="D25" s="102" t="s">
        <v>79</v>
      </c>
      <c r="E25" s="103">
        <v>3</v>
      </c>
      <c r="F25" s="104">
        <v>1</v>
      </c>
    </row>
    <row r="26" spans="3:6" ht="15.75" thickBot="1" x14ac:dyDescent="0.3">
      <c r="C26" s="101">
        <v>43990</v>
      </c>
      <c r="D26" s="102" t="s">
        <v>75</v>
      </c>
      <c r="E26" s="103">
        <v>2</v>
      </c>
      <c r="F26" s="104">
        <v>1</v>
      </c>
    </row>
    <row r="27" spans="3:6" ht="15.75" thickBot="1" x14ac:dyDescent="0.3">
      <c r="C27" s="101">
        <v>43993</v>
      </c>
      <c r="D27" s="102" t="s">
        <v>74</v>
      </c>
      <c r="E27" s="103">
        <v>7</v>
      </c>
      <c r="F27" s="104">
        <v>3</v>
      </c>
    </row>
    <row r="28" spans="3:6" ht="15.75" thickBot="1" x14ac:dyDescent="0.3">
      <c r="C28" s="101">
        <v>43994</v>
      </c>
      <c r="D28" s="102" t="s">
        <v>80</v>
      </c>
      <c r="E28" s="103">
        <v>7</v>
      </c>
      <c r="F28" s="104">
        <v>1</v>
      </c>
    </row>
    <row r="29" spans="3:6" ht="15.75" thickBot="1" x14ac:dyDescent="0.3">
      <c r="C29" s="101">
        <v>44005</v>
      </c>
      <c r="D29" s="102" t="s">
        <v>81</v>
      </c>
      <c r="E29" s="103">
        <v>7</v>
      </c>
      <c r="F29" s="104">
        <v>6</v>
      </c>
    </row>
    <row r="30" spans="3:6" ht="15.75" thickBot="1" x14ac:dyDescent="0.3">
      <c r="C30" s="101">
        <v>44008</v>
      </c>
      <c r="D30" s="102" t="s">
        <v>82</v>
      </c>
      <c r="E30" s="103">
        <v>5</v>
      </c>
      <c r="F30" s="104">
        <v>1</v>
      </c>
    </row>
    <row r="31" spans="3:6" ht="26.25" thickBot="1" x14ac:dyDescent="0.3">
      <c r="C31" s="101">
        <v>44016</v>
      </c>
      <c r="D31" s="102" t="s">
        <v>83</v>
      </c>
      <c r="E31" s="103">
        <v>7</v>
      </c>
      <c r="F31" s="104">
        <v>4</v>
      </c>
    </row>
    <row r="32" spans="3:6" ht="26.25" thickBot="1" x14ac:dyDescent="0.3">
      <c r="C32" s="101">
        <v>44014</v>
      </c>
      <c r="D32" s="102" t="s">
        <v>84</v>
      </c>
      <c r="E32" s="103">
        <v>7</v>
      </c>
      <c r="F32" s="104">
        <v>6</v>
      </c>
    </row>
    <row r="33" spans="3:6" ht="15.75" thickBot="1" x14ac:dyDescent="0.3">
      <c r="C33" s="101">
        <v>44021</v>
      </c>
      <c r="D33" s="102" t="s">
        <v>85</v>
      </c>
      <c r="E33" s="103">
        <v>3</v>
      </c>
      <c r="F33" s="104">
        <v>1</v>
      </c>
    </row>
    <row r="34" spans="3:6" ht="15.75" thickBot="1" x14ac:dyDescent="0.3">
      <c r="C34" s="101">
        <v>44022</v>
      </c>
      <c r="D34" s="102" t="s">
        <v>86</v>
      </c>
      <c r="E34" s="103">
        <v>7</v>
      </c>
      <c r="F34" s="104">
        <v>2</v>
      </c>
    </row>
    <row r="35" spans="3:6" ht="15.75" thickBot="1" x14ac:dyDescent="0.3">
      <c r="C35" s="101">
        <v>44029</v>
      </c>
      <c r="D35" s="102" t="s">
        <v>87</v>
      </c>
      <c r="E35" s="103">
        <v>7</v>
      </c>
      <c r="F35" s="104">
        <v>1</v>
      </c>
    </row>
    <row r="36" spans="3:6" ht="26.25" thickBot="1" x14ac:dyDescent="0.3">
      <c r="C36" s="105">
        <v>44030</v>
      </c>
      <c r="D36" s="106" t="s">
        <v>88</v>
      </c>
      <c r="E36" s="107">
        <v>4</v>
      </c>
      <c r="F36" s="108">
        <v>4</v>
      </c>
    </row>
    <row r="37" spans="3:6" ht="15.75" thickBot="1" x14ac:dyDescent="0.3">
      <c r="C37" s="101">
        <v>44034</v>
      </c>
      <c r="D37" s="102" t="s">
        <v>89</v>
      </c>
      <c r="E37" s="103">
        <v>3</v>
      </c>
      <c r="F37" s="104">
        <v>2</v>
      </c>
    </row>
    <row r="38" spans="3:6" ht="15.75" thickBot="1" x14ac:dyDescent="0.3">
      <c r="C38" s="101">
        <v>44041</v>
      </c>
      <c r="D38" s="102" t="s">
        <v>90</v>
      </c>
      <c r="E38" s="103">
        <v>5</v>
      </c>
      <c r="F38" s="104">
        <v>2</v>
      </c>
    </row>
    <row r="39" spans="3:6" ht="15.75" thickBot="1" x14ac:dyDescent="0.3">
      <c r="C39" s="101">
        <v>44059</v>
      </c>
      <c r="D39" s="102" t="s">
        <v>91</v>
      </c>
      <c r="E39" s="103">
        <v>5</v>
      </c>
      <c r="F39" s="104">
        <v>1</v>
      </c>
    </row>
    <row r="40" spans="3:6" ht="26.25" thickBot="1" x14ac:dyDescent="0.3">
      <c r="C40" s="101">
        <v>44097</v>
      </c>
      <c r="D40" s="102" t="s">
        <v>92</v>
      </c>
      <c r="E40" s="103">
        <v>7</v>
      </c>
      <c r="F40" s="104">
        <v>3</v>
      </c>
    </row>
    <row r="41" spans="3:6" ht="15.75" thickBot="1" x14ac:dyDescent="0.3">
      <c r="C41" s="101">
        <v>44070</v>
      </c>
      <c r="D41" s="102" t="s">
        <v>93</v>
      </c>
      <c r="E41" s="103">
        <v>7</v>
      </c>
      <c r="F41" s="104">
        <v>2</v>
      </c>
    </row>
    <row r="42" spans="3:6" ht="15.75" thickBot="1" x14ac:dyDescent="0.3">
      <c r="C42" s="101">
        <v>44090</v>
      </c>
      <c r="D42" s="102" t="s">
        <v>94</v>
      </c>
      <c r="E42" s="103">
        <v>7</v>
      </c>
      <c r="F42" s="104">
        <v>1</v>
      </c>
    </row>
    <row r="43" spans="3:6" ht="15.75" thickBot="1" x14ac:dyDescent="0.3">
      <c r="C43" s="101">
        <v>44084</v>
      </c>
      <c r="D43" s="102" t="s">
        <v>95</v>
      </c>
      <c r="E43" s="103">
        <v>6</v>
      </c>
      <c r="F43" s="104">
        <v>2</v>
      </c>
    </row>
    <row r="44" spans="3:6" ht="15.75" thickBot="1" x14ac:dyDescent="0.3">
      <c r="C44" s="101">
        <v>44094</v>
      </c>
      <c r="D44" s="102" t="s">
        <v>96</v>
      </c>
      <c r="E44" s="103">
        <v>7</v>
      </c>
      <c r="F44" s="104">
        <v>1</v>
      </c>
    </row>
    <row r="45" spans="3:6" ht="15.75" thickBot="1" x14ac:dyDescent="0.3">
      <c r="C45" s="101">
        <v>44111</v>
      </c>
      <c r="D45" s="102" t="s">
        <v>97</v>
      </c>
      <c r="E45" s="103">
        <v>7</v>
      </c>
      <c r="F45" s="104">
        <v>1</v>
      </c>
    </row>
    <row r="46" spans="3:6" ht="15.75" thickBot="1" x14ac:dyDescent="0.3">
      <c r="C46" s="101">
        <v>44133</v>
      </c>
      <c r="D46" s="102" t="s">
        <v>98</v>
      </c>
      <c r="E46" s="103">
        <v>7</v>
      </c>
      <c r="F46" s="104">
        <v>1</v>
      </c>
    </row>
    <row r="47" spans="3:6" ht="15.75" thickBot="1" x14ac:dyDescent="0.3">
      <c r="C47" s="101">
        <v>44133</v>
      </c>
      <c r="D47" s="102" t="s">
        <v>99</v>
      </c>
      <c r="E47" s="103">
        <v>7</v>
      </c>
      <c r="F47" s="104">
        <v>2</v>
      </c>
    </row>
    <row r="48" spans="3:6" ht="15.75" thickBot="1" x14ac:dyDescent="0.3">
      <c r="C48" s="101">
        <v>44157</v>
      </c>
      <c r="D48" s="102" t="s">
        <v>100</v>
      </c>
      <c r="E48" s="103">
        <v>15</v>
      </c>
      <c r="F48" s="104">
        <v>10</v>
      </c>
    </row>
    <row r="49" spans="3:6" ht="26.25" thickBot="1" x14ac:dyDescent="0.3">
      <c r="C49" s="101">
        <v>44162</v>
      </c>
      <c r="D49" s="102" t="s">
        <v>101</v>
      </c>
      <c r="E49" s="103">
        <v>7</v>
      </c>
      <c r="F49" s="104">
        <v>3</v>
      </c>
    </row>
    <row r="50" spans="3:6" ht="15.75" thickBot="1" x14ac:dyDescent="0.3">
      <c r="C50" s="101">
        <v>44168</v>
      </c>
      <c r="D50" s="102" t="s">
        <v>67</v>
      </c>
      <c r="E50" s="103">
        <v>7</v>
      </c>
      <c r="F50" s="104">
        <v>3</v>
      </c>
    </row>
    <row r="51" spans="3:6" ht="15.75" thickBot="1" x14ac:dyDescent="0.3">
      <c r="C51" s="101">
        <v>44172</v>
      </c>
      <c r="D51" s="102" t="s">
        <v>102</v>
      </c>
      <c r="E51" s="103">
        <v>4</v>
      </c>
      <c r="F51" s="104">
        <v>1</v>
      </c>
    </row>
    <row r="52" spans="3:6" ht="15.75" thickBot="1" x14ac:dyDescent="0.3">
      <c r="C52" s="101">
        <v>44174</v>
      </c>
      <c r="D52" s="102" t="s">
        <v>103</v>
      </c>
      <c r="E52" s="103">
        <v>7</v>
      </c>
      <c r="F52" s="104">
        <v>4</v>
      </c>
    </row>
    <row r="53" spans="3:6" ht="15.75" thickBot="1" x14ac:dyDescent="0.3">
      <c r="C53" s="101">
        <v>44181</v>
      </c>
      <c r="D53" s="102" t="s">
        <v>104</v>
      </c>
      <c r="E53" s="103">
        <v>7</v>
      </c>
      <c r="F53" s="104">
        <v>1</v>
      </c>
    </row>
    <row r="54" spans="3:6" ht="15.75" thickBot="1" x14ac:dyDescent="0.3">
      <c r="C54" s="101">
        <v>44182</v>
      </c>
      <c r="D54" s="102" t="s">
        <v>105</v>
      </c>
      <c r="E54" s="103">
        <v>7</v>
      </c>
      <c r="F54" s="104">
        <v>1</v>
      </c>
    </row>
    <row r="55" spans="3:6" ht="15.75" thickBot="1" x14ac:dyDescent="0.3">
      <c r="C55" s="101">
        <v>44182</v>
      </c>
      <c r="D55" s="102" t="s">
        <v>106</v>
      </c>
      <c r="E55" s="103">
        <v>7</v>
      </c>
      <c r="F55" s="104">
        <v>1</v>
      </c>
    </row>
    <row r="56" spans="3:6" ht="15.75" thickBot="1" x14ac:dyDescent="0.3">
      <c r="C56" s="101">
        <v>44184</v>
      </c>
      <c r="D56" s="102" t="s">
        <v>107</v>
      </c>
      <c r="E56" s="103">
        <v>7</v>
      </c>
      <c r="F56" s="104">
        <v>1</v>
      </c>
    </row>
    <row r="57" spans="3:6" ht="15.75" thickBot="1" x14ac:dyDescent="0.3">
      <c r="C57" s="101">
        <v>44188</v>
      </c>
      <c r="D57" s="102" t="s">
        <v>108</v>
      </c>
      <c r="E57" s="103">
        <v>7</v>
      </c>
      <c r="F57" s="104">
        <v>2</v>
      </c>
    </row>
    <row r="58" spans="3:6" ht="26.25" thickBot="1" x14ac:dyDescent="0.3">
      <c r="C58" s="101">
        <v>44191</v>
      </c>
      <c r="D58" s="102" t="s">
        <v>109</v>
      </c>
      <c r="E58" s="103">
        <v>7</v>
      </c>
      <c r="F58" s="104">
        <v>3</v>
      </c>
    </row>
    <row r="59" spans="3:6" ht="15.75" thickBot="1" x14ac:dyDescent="0.3">
      <c r="C59" s="101">
        <v>44193</v>
      </c>
      <c r="D59" s="102" t="s">
        <v>110</v>
      </c>
      <c r="E59" s="103">
        <v>7</v>
      </c>
      <c r="F59" s="104">
        <v>2</v>
      </c>
    </row>
    <row r="60" spans="3:6" ht="15.75" thickBot="1" x14ac:dyDescent="0.3">
      <c r="C60" s="109"/>
      <c r="D60" s="110"/>
      <c r="E60" s="111">
        <v>305</v>
      </c>
      <c r="F60" s="112">
        <v>155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8595-B2FF-4576-8E82-9832BB9B3ED0}">
  <dimension ref="B4:O19"/>
  <sheetViews>
    <sheetView topLeftCell="B1" zoomScaleNormal="100" workbookViewId="0">
      <selection activeCell="P13" sqref="P13"/>
    </sheetView>
  </sheetViews>
  <sheetFormatPr baseColWidth="10" defaultRowHeight="15" x14ac:dyDescent="0.25"/>
  <cols>
    <col min="1" max="1" width="0.5703125" customWidth="1"/>
    <col min="2" max="2" width="15.28515625" customWidth="1"/>
    <col min="3" max="3" width="13" customWidth="1"/>
    <col min="11" max="11" width="13.42578125" customWidth="1"/>
    <col min="14" max="14" width="10.28515625" customWidth="1"/>
  </cols>
  <sheetData>
    <row r="4" spans="2:15" ht="15.7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27" thickBot="1" x14ac:dyDescent="0.45">
      <c r="B5" s="337" t="s">
        <v>111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9"/>
    </row>
    <row r="6" spans="2:15" ht="21.75" customHeight="1" thickBot="1" x14ac:dyDescent="0.3">
      <c r="B6" s="115" t="s">
        <v>112</v>
      </c>
      <c r="C6" s="116" t="s">
        <v>113</v>
      </c>
      <c r="D6" s="116" t="s">
        <v>114</v>
      </c>
      <c r="E6" s="116" t="s">
        <v>115</v>
      </c>
      <c r="F6" s="116" t="s">
        <v>116</v>
      </c>
      <c r="G6" s="116" t="s">
        <v>117</v>
      </c>
      <c r="H6" s="116" t="s">
        <v>118</v>
      </c>
      <c r="I6" s="116" t="s">
        <v>119</v>
      </c>
      <c r="J6" s="116" t="s">
        <v>120</v>
      </c>
      <c r="K6" s="116" t="s">
        <v>121</v>
      </c>
      <c r="L6" s="116" t="s">
        <v>122</v>
      </c>
      <c r="M6" s="116" t="s">
        <v>123</v>
      </c>
      <c r="N6" s="116" t="s">
        <v>124</v>
      </c>
      <c r="O6" s="116" t="s">
        <v>125</v>
      </c>
    </row>
    <row r="7" spans="2:15" s="69" customFormat="1" ht="21.75" customHeight="1" x14ac:dyDescent="0.25">
      <c r="B7" s="117" t="s">
        <v>126</v>
      </c>
      <c r="C7" s="118">
        <v>14</v>
      </c>
      <c r="D7" s="118">
        <v>5</v>
      </c>
      <c r="E7" s="118">
        <v>18</v>
      </c>
      <c r="F7" s="118">
        <v>16</v>
      </c>
      <c r="G7" s="118">
        <v>19</v>
      </c>
      <c r="H7" s="118">
        <v>19</v>
      </c>
      <c r="I7" s="118">
        <v>25</v>
      </c>
      <c r="J7" s="118">
        <v>16</v>
      </c>
      <c r="K7" s="118">
        <v>11</v>
      </c>
      <c r="L7" s="118">
        <v>13</v>
      </c>
      <c r="M7" s="118">
        <v>10</v>
      </c>
      <c r="N7" s="118">
        <v>12</v>
      </c>
      <c r="O7" s="119">
        <f t="shared" ref="O7:O12" si="0">SUM(C7:N7)</f>
        <v>178</v>
      </c>
    </row>
    <row r="8" spans="2:15" s="69" customFormat="1" ht="21.75" customHeight="1" x14ac:dyDescent="0.25">
      <c r="B8" s="120" t="s">
        <v>127</v>
      </c>
      <c r="C8" s="121">
        <v>18</v>
      </c>
      <c r="D8" s="121">
        <v>7</v>
      </c>
      <c r="E8" s="121">
        <v>1</v>
      </c>
      <c r="F8" s="121">
        <v>14</v>
      </c>
      <c r="G8" s="121">
        <v>23</v>
      </c>
      <c r="H8" s="121">
        <v>22</v>
      </c>
      <c r="I8" s="121">
        <v>10</v>
      </c>
      <c r="J8" s="121">
        <v>22</v>
      </c>
      <c r="K8" s="121">
        <v>17</v>
      </c>
      <c r="L8" s="121">
        <v>8</v>
      </c>
      <c r="M8" s="121">
        <v>9</v>
      </c>
      <c r="N8" s="121">
        <v>14</v>
      </c>
      <c r="O8" s="122">
        <f t="shared" si="0"/>
        <v>165</v>
      </c>
    </row>
    <row r="9" spans="2:15" s="69" customFormat="1" ht="21.75" customHeight="1" x14ac:dyDescent="0.25">
      <c r="B9" s="120" t="s">
        <v>128</v>
      </c>
      <c r="C9" s="121">
        <v>242</v>
      </c>
      <c r="D9" s="121">
        <v>74</v>
      </c>
      <c r="E9" s="121">
        <v>235</v>
      </c>
      <c r="F9" s="121">
        <v>275</v>
      </c>
      <c r="G9" s="121">
        <v>180</v>
      </c>
      <c r="H9" s="121">
        <v>222</v>
      </c>
      <c r="I9" s="121">
        <v>224</v>
      </c>
      <c r="J9" s="121">
        <v>324</v>
      </c>
      <c r="K9" s="121">
        <v>240</v>
      </c>
      <c r="L9" s="121">
        <v>238</v>
      </c>
      <c r="M9" s="121">
        <v>190</v>
      </c>
      <c r="N9" s="121">
        <v>248</v>
      </c>
      <c r="O9" s="122">
        <f t="shared" si="0"/>
        <v>2692</v>
      </c>
    </row>
    <row r="10" spans="2:15" s="69" customFormat="1" ht="21.75" customHeight="1" x14ac:dyDescent="0.25">
      <c r="B10" s="120" t="s">
        <v>129</v>
      </c>
      <c r="C10" s="121">
        <v>74</v>
      </c>
      <c r="D10" s="121">
        <v>15</v>
      </c>
      <c r="E10" s="121">
        <v>57</v>
      </c>
      <c r="F10" s="121">
        <v>63</v>
      </c>
      <c r="G10" s="121">
        <v>65</v>
      </c>
      <c r="H10" s="121">
        <v>56</v>
      </c>
      <c r="I10" s="121">
        <v>74</v>
      </c>
      <c r="J10" s="121">
        <v>63</v>
      </c>
      <c r="K10" s="121">
        <v>53</v>
      </c>
      <c r="L10" s="121">
        <v>70</v>
      </c>
      <c r="M10" s="121">
        <v>56</v>
      </c>
      <c r="N10" s="121">
        <v>43</v>
      </c>
      <c r="O10" s="122">
        <f t="shared" si="0"/>
        <v>689</v>
      </c>
    </row>
    <row r="11" spans="2:15" s="69" customFormat="1" ht="21.75" customHeight="1" x14ac:dyDescent="0.25">
      <c r="B11" s="123" t="s">
        <v>130</v>
      </c>
      <c r="C11" s="121">
        <v>2</v>
      </c>
      <c r="D11" s="121">
        <v>3</v>
      </c>
      <c r="E11" s="121">
        <v>17</v>
      </c>
      <c r="F11" s="121">
        <v>3</v>
      </c>
      <c r="G11" s="121">
        <v>1</v>
      </c>
      <c r="H11" s="121">
        <v>4</v>
      </c>
      <c r="I11" s="121">
        <v>1</v>
      </c>
      <c r="J11" s="121">
        <v>3</v>
      </c>
      <c r="K11" s="121">
        <v>3</v>
      </c>
      <c r="L11" s="121">
        <v>2</v>
      </c>
      <c r="M11" s="121">
        <v>6</v>
      </c>
      <c r="N11" s="121">
        <v>1</v>
      </c>
      <c r="O11" s="122">
        <f t="shared" si="0"/>
        <v>46</v>
      </c>
    </row>
    <row r="12" spans="2:15" s="69" customFormat="1" ht="21.75" customHeight="1" thickBot="1" x14ac:dyDescent="0.3">
      <c r="B12" s="124" t="s">
        <v>131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6">
        <f t="shared" si="0"/>
        <v>0</v>
      </c>
    </row>
    <row r="13" spans="2:15" s="69" customFormat="1" ht="21.75" customHeight="1" thickBot="1" x14ac:dyDescent="0.3">
      <c r="B13" s="127" t="s">
        <v>125</v>
      </c>
      <c r="C13" s="128">
        <f t="shared" ref="C13:I13" si="1">SUM(C7:C12)</f>
        <v>350</v>
      </c>
      <c r="D13" s="128">
        <f t="shared" si="1"/>
        <v>104</v>
      </c>
      <c r="E13" s="128">
        <f t="shared" si="1"/>
        <v>328</v>
      </c>
      <c r="F13" s="128">
        <f t="shared" si="1"/>
        <v>371</v>
      </c>
      <c r="G13" s="128">
        <f t="shared" si="1"/>
        <v>288</v>
      </c>
      <c r="H13" s="128">
        <f t="shared" si="1"/>
        <v>323</v>
      </c>
      <c r="I13" s="128">
        <f t="shared" si="1"/>
        <v>334</v>
      </c>
      <c r="J13" s="128">
        <f>SUM(J7:J12)</f>
        <v>428</v>
      </c>
      <c r="K13" s="128">
        <f>SUM(K7:K12)</f>
        <v>324</v>
      </c>
      <c r="L13" s="128">
        <f t="shared" ref="L13:O13" si="2">SUM(L7:L12)</f>
        <v>331</v>
      </c>
      <c r="M13" s="128">
        <f>SUM(M7:M12)</f>
        <v>271</v>
      </c>
      <c r="N13" s="128">
        <f t="shared" si="2"/>
        <v>318</v>
      </c>
      <c r="O13" s="129">
        <f t="shared" si="2"/>
        <v>3770</v>
      </c>
    </row>
    <row r="14" spans="2:15" s="69" customFormat="1" ht="18" customHeight="1" x14ac:dyDescent="0.25">
      <c r="O14" s="130"/>
    </row>
    <row r="15" spans="2:15" x14ac:dyDescent="0.25">
      <c r="O15" s="71"/>
    </row>
    <row r="16" spans="2:15" x14ac:dyDescent="0.25">
      <c r="O16" s="71"/>
    </row>
    <row r="17" spans="15:15" x14ac:dyDescent="0.25">
      <c r="O17" s="71"/>
    </row>
    <row r="18" spans="15:15" ht="15" customHeight="1" x14ac:dyDescent="0.25"/>
    <row r="19" spans="15:15" ht="38.25" customHeight="1" x14ac:dyDescent="0.25"/>
  </sheetData>
  <mergeCells count="1">
    <mergeCell ref="B5:O5"/>
  </mergeCells>
  <pageMargins left="0.70866141732283472" right="0.31496062992125984" top="0.74803149606299213" bottom="0.74803149606299213" header="0.31496062992125984" footer="0.31496062992125984"/>
  <pageSetup paperSize="9" scale="78" orientation="landscape" verticalDpi="598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7710-F750-42AF-91DD-9139A6C6A909}">
  <sheetPr>
    <pageSetUpPr fitToPage="1"/>
  </sheetPr>
  <dimension ref="B1:AG36"/>
  <sheetViews>
    <sheetView topLeftCell="B16" workbookViewId="0">
      <selection activeCell="P27" sqref="P27"/>
    </sheetView>
  </sheetViews>
  <sheetFormatPr baseColWidth="10" defaultRowHeight="15" x14ac:dyDescent="0.25"/>
  <cols>
    <col min="2" max="9" width="11.42578125" customWidth="1"/>
    <col min="11" max="14" width="11.42578125" customWidth="1"/>
  </cols>
  <sheetData>
    <row r="1" spans="2:33" ht="15" customHeight="1" x14ac:dyDescent="0.25"/>
    <row r="2" spans="2:33" ht="15" customHeight="1" x14ac:dyDescent="0.25"/>
    <row r="3" spans="2:33" ht="15" customHeight="1" x14ac:dyDescent="0.25">
      <c r="E3" s="39"/>
      <c r="K3" s="39"/>
      <c r="W3" s="39"/>
    </row>
    <row r="4" spans="2:33" ht="15" customHeight="1" x14ac:dyDescent="0.35">
      <c r="E4" s="131"/>
      <c r="F4" s="132"/>
      <c r="G4" s="132"/>
      <c r="H4" s="132"/>
      <c r="I4" s="132"/>
      <c r="J4" s="132"/>
      <c r="K4" s="131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39"/>
    </row>
    <row r="5" spans="2:33" ht="15" customHeight="1" x14ac:dyDescent="0.25">
      <c r="B5" s="340" t="s">
        <v>132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4"/>
      <c r="AC5" s="134"/>
      <c r="AD5" s="134"/>
      <c r="AE5" s="134"/>
      <c r="AF5" s="134"/>
      <c r="AG5" s="134"/>
    </row>
    <row r="6" spans="2:33" ht="15" customHeight="1" x14ac:dyDescent="0.35"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135"/>
      <c r="P6" s="135"/>
      <c r="Q6" s="135"/>
      <c r="R6" s="135"/>
      <c r="S6" s="135"/>
      <c r="T6" s="135"/>
      <c r="U6" s="135"/>
      <c r="V6" s="136"/>
      <c r="W6" s="136"/>
      <c r="X6" s="136"/>
      <c r="Y6" s="136"/>
      <c r="Z6" s="136"/>
      <c r="AA6" s="136"/>
    </row>
    <row r="7" spans="2:33" ht="15" customHeight="1" x14ac:dyDescent="0.35"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135"/>
      <c r="P7" s="135"/>
      <c r="Q7" s="135"/>
      <c r="R7" s="135"/>
      <c r="S7" s="135"/>
      <c r="T7" s="135"/>
      <c r="U7" s="135"/>
      <c r="V7" s="136"/>
      <c r="W7" s="136"/>
      <c r="X7" s="136"/>
      <c r="Y7" s="136"/>
      <c r="Z7" s="136"/>
      <c r="AA7" s="136"/>
    </row>
    <row r="8" spans="2:33" ht="15" customHeight="1" x14ac:dyDescent="0.35"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135"/>
      <c r="P8" s="135"/>
      <c r="Q8" s="135"/>
      <c r="R8" s="135"/>
      <c r="S8" s="135"/>
      <c r="T8" s="135"/>
      <c r="U8" s="135"/>
      <c r="V8" s="136"/>
      <c r="W8" s="136"/>
      <c r="X8" s="136"/>
      <c r="Y8" s="136"/>
      <c r="Z8" s="136"/>
      <c r="AA8" s="136"/>
    </row>
    <row r="9" spans="2:33" ht="15" customHeight="1" x14ac:dyDescent="0.25"/>
    <row r="10" spans="2:33" ht="18.75" x14ac:dyDescent="0.3">
      <c r="B10" s="341" t="s">
        <v>133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33" x14ac:dyDescent="0.25">
      <c r="B11" s="137" t="s">
        <v>134</v>
      </c>
      <c r="C11" s="137" t="s">
        <v>135</v>
      </c>
      <c r="D11" s="137" t="s">
        <v>136</v>
      </c>
      <c r="E11" s="137" t="s">
        <v>137</v>
      </c>
      <c r="F11" s="137" t="s">
        <v>138</v>
      </c>
      <c r="G11" s="137" t="s">
        <v>139</v>
      </c>
      <c r="H11" s="137" t="s">
        <v>140</v>
      </c>
      <c r="I11" s="137" t="s">
        <v>141</v>
      </c>
      <c r="J11" s="137" t="s">
        <v>142</v>
      </c>
      <c r="K11" s="137" t="s">
        <v>143</v>
      </c>
      <c r="L11" s="137" t="s">
        <v>144</v>
      </c>
      <c r="M11" s="137" t="s">
        <v>145</v>
      </c>
      <c r="N11" s="138" t="s">
        <v>1</v>
      </c>
    </row>
    <row r="12" spans="2:33" x14ac:dyDescent="0.25">
      <c r="B12" s="139">
        <v>53</v>
      </c>
      <c r="C12" s="139">
        <v>50</v>
      </c>
      <c r="D12" s="139">
        <v>62</v>
      </c>
      <c r="E12" s="139">
        <v>59</v>
      </c>
      <c r="F12" s="139">
        <v>59</v>
      </c>
      <c r="G12" s="139">
        <v>57</v>
      </c>
      <c r="H12" s="139">
        <v>62</v>
      </c>
      <c r="I12" s="139">
        <v>62</v>
      </c>
      <c r="J12" s="139">
        <v>60</v>
      </c>
      <c r="K12" s="139">
        <v>61</v>
      </c>
      <c r="L12" s="139">
        <v>60</v>
      </c>
      <c r="M12" s="139">
        <v>58</v>
      </c>
      <c r="N12" s="139">
        <f>SUM(B12:M12)</f>
        <v>703</v>
      </c>
      <c r="O12" t="s">
        <v>146</v>
      </c>
    </row>
    <row r="13" spans="2:33" x14ac:dyDescent="0.25">
      <c r="B13" s="139">
        <v>16</v>
      </c>
      <c r="C13" s="139">
        <v>14</v>
      </c>
      <c r="D13" s="139">
        <v>15</v>
      </c>
      <c r="E13" s="139">
        <v>15</v>
      </c>
      <c r="F13" s="139">
        <v>16</v>
      </c>
      <c r="G13" s="139">
        <v>15</v>
      </c>
      <c r="H13" s="139">
        <v>15</v>
      </c>
      <c r="I13" s="139">
        <v>16</v>
      </c>
      <c r="J13" s="139">
        <v>15</v>
      </c>
      <c r="K13" s="139">
        <v>15</v>
      </c>
      <c r="L13" s="139">
        <v>15</v>
      </c>
      <c r="M13" s="139">
        <v>15</v>
      </c>
      <c r="N13" s="139">
        <f>SUM(B13:M13)</f>
        <v>182</v>
      </c>
      <c r="O13" t="s">
        <v>147</v>
      </c>
    </row>
    <row r="14" spans="2:33" x14ac:dyDescent="0.25">
      <c r="B14" s="139">
        <v>16</v>
      </c>
      <c r="C14" s="139">
        <v>14</v>
      </c>
      <c r="D14" s="139">
        <v>15</v>
      </c>
      <c r="E14" s="139">
        <v>15</v>
      </c>
      <c r="F14" s="139">
        <v>16</v>
      </c>
      <c r="G14" s="139">
        <v>15</v>
      </c>
      <c r="H14" s="139">
        <v>15</v>
      </c>
      <c r="I14" s="139">
        <v>16</v>
      </c>
      <c r="J14" s="139">
        <v>15</v>
      </c>
      <c r="K14" s="139">
        <v>15</v>
      </c>
      <c r="L14" s="139">
        <v>15</v>
      </c>
      <c r="M14" s="139">
        <v>15</v>
      </c>
      <c r="N14" s="139">
        <f>SUM(B14:M14)</f>
        <v>182</v>
      </c>
      <c r="O14" t="s">
        <v>131</v>
      </c>
    </row>
    <row r="15" spans="2:33" x14ac:dyDescent="0.25">
      <c r="B15" s="139">
        <v>9</v>
      </c>
      <c r="C15" s="139">
        <v>11</v>
      </c>
      <c r="D15" s="139">
        <v>13</v>
      </c>
      <c r="E15" s="139">
        <v>6</v>
      </c>
      <c r="F15" s="139">
        <v>5</v>
      </c>
      <c r="G15" s="139">
        <v>8</v>
      </c>
      <c r="H15" s="139">
        <v>3</v>
      </c>
      <c r="I15" s="139">
        <v>9</v>
      </c>
      <c r="J15" s="139">
        <v>4</v>
      </c>
      <c r="K15" s="139">
        <v>12</v>
      </c>
      <c r="L15" s="139">
        <v>10</v>
      </c>
      <c r="M15" s="139">
        <v>10</v>
      </c>
      <c r="N15" s="139">
        <f>SUM(B15:M15)</f>
        <v>100</v>
      </c>
      <c r="O15" t="s">
        <v>148</v>
      </c>
    </row>
    <row r="16" spans="2:33" x14ac:dyDescent="0.25">
      <c r="N16" s="140">
        <f>SUM(N12:N15)</f>
        <v>1167</v>
      </c>
      <c r="O16" t="s">
        <v>1</v>
      </c>
    </row>
    <row r="19" spans="2:14" ht="18.75" x14ac:dyDescent="0.3">
      <c r="B19" s="344" t="s">
        <v>149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</row>
    <row r="20" spans="2:14" x14ac:dyDescent="0.25">
      <c r="B20" s="138" t="s">
        <v>134</v>
      </c>
      <c r="C20" s="138" t="s">
        <v>135</v>
      </c>
      <c r="D20" s="138" t="s">
        <v>136</v>
      </c>
      <c r="E20" s="138" t="s">
        <v>137</v>
      </c>
      <c r="F20" s="138" t="s">
        <v>138</v>
      </c>
      <c r="G20" s="138" t="s">
        <v>139</v>
      </c>
      <c r="H20" s="138" t="s">
        <v>140</v>
      </c>
      <c r="I20" s="138" t="s">
        <v>141</v>
      </c>
      <c r="J20" s="138" t="s">
        <v>142</v>
      </c>
      <c r="K20" s="138" t="s">
        <v>143</v>
      </c>
      <c r="L20" s="138" t="s">
        <v>144</v>
      </c>
      <c r="M20" s="138" t="s">
        <v>145</v>
      </c>
      <c r="N20" s="138" t="s">
        <v>1</v>
      </c>
    </row>
    <row r="21" spans="2:14" x14ac:dyDescent="0.25">
      <c r="B21" s="139">
        <v>345</v>
      </c>
      <c r="C21" s="139">
        <v>306</v>
      </c>
      <c r="D21" s="139">
        <v>365</v>
      </c>
      <c r="E21" s="139">
        <v>382</v>
      </c>
      <c r="F21" s="139">
        <v>382</v>
      </c>
      <c r="G21" s="139">
        <v>685</v>
      </c>
      <c r="H21" s="139">
        <v>571</v>
      </c>
      <c r="I21" s="139">
        <v>545</v>
      </c>
      <c r="J21" s="139">
        <v>461</v>
      </c>
      <c r="K21" s="139">
        <v>385</v>
      </c>
      <c r="L21" s="139">
        <v>482</v>
      </c>
      <c r="M21" s="139">
        <v>615</v>
      </c>
      <c r="N21" s="139">
        <f>SUM(B21:M21)</f>
        <v>5524</v>
      </c>
    </row>
    <row r="24" spans="2:14" ht="18.75" x14ac:dyDescent="0.3">
      <c r="B24" s="344" t="s">
        <v>150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</row>
    <row r="25" spans="2:14" x14ac:dyDescent="0.25">
      <c r="B25" s="138" t="s">
        <v>134</v>
      </c>
      <c r="C25" s="138" t="s">
        <v>135</v>
      </c>
      <c r="D25" s="138" t="s">
        <v>136</v>
      </c>
      <c r="E25" s="138" t="s">
        <v>137</v>
      </c>
      <c r="F25" s="138" t="s">
        <v>138</v>
      </c>
      <c r="G25" s="138" t="s">
        <v>139</v>
      </c>
      <c r="H25" s="138" t="s">
        <v>140</v>
      </c>
      <c r="I25" s="138" t="s">
        <v>141</v>
      </c>
      <c r="J25" s="138" t="s">
        <v>142</v>
      </c>
      <c r="K25" s="138" t="s">
        <v>143</v>
      </c>
      <c r="L25" s="138" t="s">
        <v>144</v>
      </c>
      <c r="M25" s="138" t="s">
        <v>145</v>
      </c>
      <c r="N25" s="138" t="s">
        <v>1</v>
      </c>
    </row>
    <row r="26" spans="2:14" x14ac:dyDescent="0.25">
      <c r="B26" s="139">
        <v>200</v>
      </c>
      <c r="C26" s="139">
        <v>179</v>
      </c>
      <c r="D26" s="139">
        <v>180</v>
      </c>
      <c r="E26" s="139">
        <v>204</v>
      </c>
      <c r="F26" s="139">
        <v>202</v>
      </c>
      <c r="G26" s="139">
        <v>262</v>
      </c>
      <c r="H26" s="139">
        <v>236</v>
      </c>
      <c r="I26" s="139">
        <v>205</v>
      </c>
      <c r="J26" s="139">
        <v>182</v>
      </c>
      <c r="K26" s="139">
        <v>124</v>
      </c>
      <c r="L26" s="139">
        <v>202</v>
      </c>
      <c r="M26" s="139">
        <v>281</v>
      </c>
      <c r="N26" s="139">
        <f>SUM(B26:M26)</f>
        <v>2457</v>
      </c>
    </row>
    <row r="29" spans="2:14" ht="18.75" x14ac:dyDescent="0.3">
      <c r="B29" s="344" t="s">
        <v>151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  <row r="30" spans="2:14" x14ac:dyDescent="0.25">
      <c r="B30" s="138" t="s">
        <v>134</v>
      </c>
      <c r="C30" s="138" t="s">
        <v>135</v>
      </c>
      <c r="D30" s="138" t="s">
        <v>136</v>
      </c>
      <c r="E30" s="138" t="s">
        <v>137</v>
      </c>
      <c r="F30" s="138" t="s">
        <v>138</v>
      </c>
      <c r="G30" s="138" t="s">
        <v>139</v>
      </c>
      <c r="H30" s="138" t="s">
        <v>140</v>
      </c>
      <c r="I30" s="138" t="s">
        <v>141</v>
      </c>
      <c r="J30" s="138" t="s">
        <v>142</v>
      </c>
      <c r="K30" s="138" t="s">
        <v>143</v>
      </c>
      <c r="L30" s="138" t="s">
        <v>144</v>
      </c>
      <c r="M30" s="138" t="s">
        <v>145</v>
      </c>
      <c r="N30" s="138" t="s">
        <v>1</v>
      </c>
    </row>
    <row r="31" spans="2:14" x14ac:dyDescent="0.25"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58</v>
      </c>
      <c r="H31" s="139">
        <v>23</v>
      </c>
      <c r="I31" s="139">
        <v>13</v>
      </c>
      <c r="J31" s="139">
        <v>6</v>
      </c>
      <c r="K31" s="139">
        <v>2</v>
      </c>
      <c r="L31" s="139">
        <v>3</v>
      </c>
      <c r="M31" s="139">
        <v>8</v>
      </c>
      <c r="N31" s="139">
        <f>SUM(B31:M31)</f>
        <v>113</v>
      </c>
    </row>
    <row r="32" spans="2:14" x14ac:dyDescent="0.25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2:14" x14ac:dyDescent="0.25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2:14" ht="18.75" x14ac:dyDescent="0.3">
      <c r="B34" s="344" t="s">
        <v>152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</row>
    <row r="35" spans="2:14" x14ac:dyDescent="0.25">
      <c r="B35" s="138" t="s">
        <v>134</v>
      </c>
      <c r="C35" s="138" t="s">
        <v>135</v>
      </c>
      <c r="D35" s="138" t="s">
        <v>136</v>
      </c>
      <c r="E35" s="138" t="s">
        <v>137</v>
      </c>
      <c r="F35" s="138" t="s">
        <v>138</v>
      </c>
      <c r="G35" s="138" t="s">
        <v>139</v>
      </c>
      <c r="H35" s="138" t="s">
        <v>140</v>
      </c>
      <c r="I35" s="138" t="s">
        <v>141</v>
      </c>
      <c r="J35" s="138" t="s">
        <v>142</v>
      </c>
      <c r="K35" s="138" t="s">
        <v>143</v>
      </c>
      <c r="L35" s="138" t="s">
        <v>144</v>
      </c>
      <c r="M35" s="138" t="s">
        <v>145</v>
      </c>
      <c r="N35" s="138" t="s">
        <v>1</v>
      </c>
    </row>
    <row r="36" spans="2:14" x14ac:dyDescent="0.25"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13</v>
      </c>
      <c r="J36" s="139">
        <v>65</v>
      </c>
      <c r="K36" s="139">
        <v>45</v>
      </c>
      <c r="L36" s="139">
        <v>66</v>
      </c>
      <c r="M36" s="139">
        <v>59</v>
      </c>
      <c r="N36" s="139">
        <f>SUM(B36:M36)</f>
        <v>248</v>
      </c>
    </row>
  </sheetData>
  <mergeCells count="6">
    <mergeCell ref="B34:N34"/>
    <mergeCell ref="B5:N8"/>
    <mergeCell ref="B10:N10"/>
    <mergeCell ref="B19:N19"/>
    <mergeCell ref="B24:N24"/>
    <mergeCell ref="B29:N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BD00-5F93-496E-BB24-7A53CBAB74F3}">
  <sheetPr>
    <pageSetUpPr fitToPage="1"/>
  </sheetPr>
  <dimension ref="A4:AB84"/>
  <sheetViews>
    <sheetView tabSelected="1" zoomScale="93" zoomScaleNormal="93" workbookViewId="0">
      <selection activeCell="D9" sqref="D9"/>
    </sheetView>
  </sheetViews>
  <sheetFormatPr baseColWidth="10" defaultRowHeight="15" x14ac:dyDescent="0.25"/>
  <cols>
    <col min="1" max="1" width="29.42578125" style="1" bestFit="1" customWidth="1"/>
    <col min="2" max="2" width="20" style="1" customWidth="1"/>
    <col min="3" max="3" width="13.7109375" style="1" customWidth="1"/>
    <col min="4" max="5" width="27.28515625" style="1" customWidth="1"/>
    <col min="6" max="6" width="29.7109375" style="1" customWidth="1"/>
    <col min="7" max="7" width="12" style="1" customWidth="1"/>
    <col min="8" max="8" width="14.28515625" style="1" customWidth="1"/>
    <col min="9" max="9" width="26.42578125" style="1" customWidth="1"/>
    <col min="10" max="10" width="23.5703125" style="1" customWidth="1"/>
    <col min="11" max="11" width="26.42578125" style="1" customWidth="1"/>
    <col min="12" max="12" width="14.7109375" style="1" bestFit="1" customWidth="1"/>
    <col min="13" max="13" width="13.7109375" style="254" customWidth="1"/>
    <col min="14" max="14" width="35" style="254" customWidth="1"/>
    <col min="15" max="17" width="20.28515625" style="254" customWidth="1"/>
    <col min="18" max="18" width="20.42578125" style="254" customWidth="1"/>
    <col min="19" max="19" width="21" style="1" customWidth="1"/>
    <col min="20" max="20" width="12.85546875" style="1" bestFit="1" customWidth="1"/>
    <col min="21" max="21" width="43.140625" style="1" bestFit="1" customWidth="1"/>
    <col min="22" max="22" width="17.140625" style="1" bestFit="1" customWidth="1"/>
    <col min="23" max="23" width="12" style="1" customWidth="1"/>
    <col min="24" max="24" width="12.5703125" style="1" bestFit="1" customWidth="1"/>
    <col min="25" max="25" width="19.5703125" style="1" customWidth="1"/>
    <col min="26" max="16384" width="11.42578125" style="1"/>
  </cols>
  <sheetData>
    <row r="4" spans="1:25" ht="15.75" thickBot="1" x14ac:dyDescent="0.3">
      <c r="M4" s="404"/>
      <c r="N4" s="404"/>
      <c r="O4" s="404"/>
      <c r="P4" s="404"/>
      <c r="Q4" s="404"/>
      <c r="R4" s="404"/>
    </row>
    <row r="5" spans="1:25" ht="59.25" customHeight="1" x14ac:dyDescent="0.25">
      <c r="A5" s="405" t="s">
        <v>153</v>
      </c>
      <c r="B5" s="399" t="s">
        <v>154</v>
      </c>
      <c r="C5" s="398" t="s">
        <v>155</v>
      </c>
      <c r="D5" s="399"/>
      <c r="E5" s="399"/>
      <c r="F5" s="400"/>
      <c r="G5" s="396" t="s">
        <v>156</v>
      </c>
      <c r="H5" s="408" t="s">
        <v>157</v>
      </c>
      <c r="I5" s="409"/>
      <c r="J5" s="409"/>
      <c r="K5" s="410"/>
      <c r="L5" s="405" t="s">
        <v>158</v>
      </c>
      <c r="M5" s="409" t="s">
        <v>159</v>
      </c>
      <c r="N5" s="409"/>
      <c r="O5" s="409"/>
      <c r="P5" s="409"/>
      <c r="Q5" s="409"/>
      <c r="R5" s="409"/>
      <c r="S5" s="396" t="s">
        <v>160</v>
      </c>
      <c r="T5" s="398" t="s">
        <v>161</v>
      </c>
      <c r="U5" s="399"/>
      <c r="V5" s="400"/>
      <c r="W5" s="401" t="s">
        <v>162</v>
      </c>
      <c r="X5" s="402"/>
      <c r="Y5" s="403"/>
    </row>
    <row r="6" spans="1:25" s="156" customFormat="1" ht="59.25" customHeight="1" thickBot="1" x14ac:dyDescent="0.3">
      <c r="A6" s="406"/>
      <c r="B6" s="407"/>
      <c r="C6" s="142" t="s">
        <v>61</v>
      </c>
      <c r="D6" s="143" t="s">
        <v>163</v>
      </c>
      <c r="E6" s="144" t="s">
        <v>164</v>
      </c>
      <c r="F6" s="145" t="s">
        <v>165</v>
      </c>
      <c r="G6" s="397"/>
      <c r="H6" s="146" t="s">
        <v>61</v>
      </c>
      <c r="I6" s="147" t="s">
        <v>166</v>
      </c>
      <c r="J6" s="148" t="s">
        <v>167</v>
      </c>
      <c r="K6" s="149" t="s">
        <v>168</v>
      </c>
      <c r="L6" s="406"/>
      <c r="M6" s="150" t="s">
        <v>61</v>
      </c>
      <c r="N6" s="151" t="s">
        <v>166</v>
      </c>
      <c r="O6" s="151" t="s">
        <v>169</v>
      </c>
      <c r="P6" s="152" t="s">
        <v>170</v>
      </c>
      <c r="Q6" s="152" t="s">
        <v>167</v>
      </c>
      <c r="R6" s="152" t="s">
        <v>171</v>
      </c>
      <c r="S6" s="397"/>
      <c r="T6" s="153" t="s">
        <v>61</v>
      </c>
      <c r="U6" s="154" t="s">
        <v>172</v>
      </c>
      <c r="V6" s="155" t="s">
        <v>173</v>
      </c>
      <c r="W6" s="153" t="s">
        <v>61</v>
      </c>
      <c r="X6" s="154" t="s">
        <v>174</v>
      </c>
      <c r="Y6" s="155" t="s">
        <v>175</v>
      </c>
    </row>
    <row r="7" spans="1:25" ht="40.5" customHeight="1" x14ac:dyDescent="0.25">
      <c r="A7" s="390" t="s">
        <v>113</v>
      </c>
      <c r="B7" s="393">
        <v>155</v>
      </c>
      <c r="C7" s="157" t="s">
        <v>176</v>
      </c>
      <c r="D7" s="158" t="s">
        <v>177</v>
      </c>
      <c r="E7" s="158" t="s">
        <v>178</v>
      </c>
      <c r="F7" s="159" t="s">
        <v>179</v>
      </c>
      <c r="G7" s="354">
        <v>38</v>
      </c>
      <c r="H7" s="387" t="s">
        <v>180</v>
      </c>
      <c r="I7" s="367" t="s">
        <v>180</v>
      </c>
      <c r="J7" s="367" t="s">
        <v>180</v>
      </c>
      <c r="K7" s="370" t="s">
        <v>180</v>
      </c>
      <c r="L7" s="385">
        <v>29</v>
      </c>
      <c r="M7" s="157" t="s">
        <v>181</v>
      </c>
      <c r="N7" s="158" t="s">
        <v>182</v>
      </c>
      <c r="O7" s="158" t="s">
        <v>183</v>
      </c>
      <c r="P7" s="160" t="s">
        <v>184</v>
      </c>
      <c r="Q7" s="160" t="s">
        <v>185</v>
      </c>
      <c r="R7" s="160">
        <v>21</v>
      </c>
      <c r="S7" s="354">
        <v>94</v>
      </c>
      <c r="T7" s="161" t="s">
        <v>186</v>
      </c>
      <c r="U7" s="162" t="s">
        <v>187</v>
      </c>
      <c r="V7" s="163" t="s">
        <v>188</v>
      </c>
      <c r="W7" s="164" t="s">
        <v>189</v>
      </c>
      <c r="X7" s="165" t="s">
        <v>190</v>
      </c>
      <c r="Y7" s="166" t="s">
        <v>191</v>
      </c>
    </row>
    <row r="8" spans="1:25" ht="48" customHeight="1" x14ac:dyDescent="0.25">
      <c r="A8" s="346"/>
      <c r="B8" s="394"/>
      <c r="C8" s="167" t="s">
        <v>192</v>
      </c>
      <c r="D8" s="168" t="s">
        <v>193</v>
      </c>
      <c r="E8" s="168" t="s">
        <v>194</v>
      </c>
      <c r="F8" s="169" t="s">
        <v>195</v>
      </c>
      <c r="G8" s="355"/>
      <c r="H8" s="388"/>
      <c r="I8" s="368"/>
      <c r="J8" s="368"/>
      <c r="K8" s="371"/>
      <c r="L8" s="349"/>
      <c r="M8" s="170"/>
      <c r="N8" s="171"/>
      <c r="O8" s="168"/>
      <c r="P8" s="172"/>
      <c r="Q8" s="172"/>
      <c r="R8" s="172"/>
      <c r="S8" s="355"/>
      <c r="T8" s="173"/>
      <c r="U8" s="174"/>
      <c r="V8" s="175"/>
      <c r="W8" s="176" t="s">
        <v>189</v>
      </c>
      <c r="X8" s="140" t="s">
        <v>190</v>
      </c>
      <c r="Y8" s="177" t="s">
        <v>196</v>
      </c>
    </row>
    <row r="9" spans="1:25" ht="30" x14ac:dyDescent="0.25">
      <c r="A9" s="346"/>
      <c r="B9" s="394"/>
      <c r="C9" s="167" t="s">
        <v>197</v>
      </c>
      <c r="D9" s="168" t="s">
        <v>177</v>
      </c>
      <c r="E9" s="168" t="s">
        <v>178</v>
      </c>
      <c r="F9" s="169" t="s">
        <v>198</v>
      </c>
      <c r="G9" s="355"/>
      <c r="H9" s="388"/>
      <c r="I9" s="368"/>
      <c r="J9" s="368"/>
      <c r="K9" s="371"/>
      <c r="L9" s="349"/>
      <c r="M9" s="178"/>
      <c r="N9" s="179"/>
      <c r="O9" s="168"/>
      <c r="P9" s="172"/>
      <c r="Q9" s="172"/>
      <c r="R9" s="169"/>
      <c r="S9" s="355"/>
      <c r="T9" s="180"/>
      <c r="U9" s="181"/>
      <c r="V9" s="182"/>
      <c r="W9" s="176" t="s">
        <v>189</v>
      </c>
      <c r="X9" s="183" t="s">
        <v>190</v>
      </c>
      <c r="Y9" s="184" t="s">
        <v>199</v>
      </c>
    </row>
    <row r="10" spans="1:25" ht="40.5" customHeight="1" thickBot="1" x14ac:dyDescent="0.3">
      <c r="A10" s="391"/>
      <c r="B10" s="395"/>
      <c r="C10" s="185"/>
      <c r="D10" s="186"/>
      <c r="E10" s="187"/>
      <c r="F10" s="188"/>
      <c r="G10" s="356"/>
      <c r="H10" s="389"/>
      <c r="I10" s="369"/>
      <c r="J10" s="369"/>
      <c r="K10" s="372"/>
      <c r="L10" s="386"/>
      <c r="M10" s="185"/>
      <c r="N10" s="189"/>
      <c r="O10" s="190"/>
      <c r="P10" s="191"/>
      <c r="Q10" s="191"/>
      <c r="R10" s="191"/>
      <c r="S10" s="356"/>
      <c r="T10" s="192"/>
      <c r="U10" s="193"/>
      <c r="V10" s="194"/>
      <c r="W10" s="176" t="s">
        <v>189</v>
      </c>
      <c r="X10" s="195" t="s">
        <v>190</v>
      </c>
      <c r="Y10" s="196" t="s">
        <v>200</v>
      </c>
    </row>
    <row r="11" spans="1:25" ht="48" customHeight="1" x14ac:dyDescent="0.25">
      <c r="A11" s="390" t="s">
        <v>201</v>
      </c>
      <c r="B11" s="393">
        <v>152</v>
      </c>
      <c r="C11" s="197" t="s">
        <v>202</v>
      </c>
      <c r="D11" s="198" t="s">
        <v>203</v>
      </c>
      <c r="E11" s="168" t="s">
        <v>178</v>
      </c>
      <c r="F11" s="199" t="s">
        <v>204</v>
      </c>
      <c r="G11" s="354">
        <v>127</v>
      </c>
      <c r="H11" s="387" t="s">
        <v>180</v>
      </c>
      <c r="I11" s="367" t="s">
        <v>180</v>
      </c>
      <c r="J11" s="367" t="s">
        <v>180</v>
      </c>
      <c r="K11" s="370" t="s">
        <v>180</v>
      </c>
      <c r="L11" s="385">
        <v>39</v>
      </c>
      <c r="M11" s="157" t="s">
        <v>205</v>
      </c>
      <c r="N11" s="158" t="s">
        <v>206</v>
      </c>
      <c r="O11" s="158" t="s">
        <v>207</v>
      </c>
      <c r="P11" s="160" t="s">
        <v>208</v>
      </c>
      <c r="Q11" s="160" t="s">
        <v>185</v>
      </c>
      <c r="R11" s="200" t="s">
        <v>209</v>
      </c>
      <c r="S11" s="373">
        <v>89</v>
      </c>
      <c r="T11" s="161" t="s">
        <v>210</v>
      </c>
      <c r="U11" s="162" t="s">
        <v>211</v>
      </c>
      <c r="V11" s="163" t="s">
        <v>212</v>
      </c>
      <c r="W11" s="376" t="s">
        <v>180</v>
      </c>
      <c r="X11" s="379" t="s">
        <v>180</v>
      </c>
      <c r="Y11" s="360" t="s">
        <v>180</v>
      </c>
    </row>
    <row r="12" spans="1:25" ht="54" customHeight="1" x14ac:dyDescent="0.25">
      <c r="A12" s="346"/>
      <c r="B12" s="394"/>
      <c r="C12" s="197" t="s">
        <v>213</v>
      </c>
      <c r="D12" s="201" t="s">
        <v>214</v>
      </c>
      <c r="E12" s="202" t="s">
        <v>215</v>
      </c>
      <c r="F12" s="203" t="s">
        <v>216</v>
      </c>
      <c r="G12" s="355"/>
      <c r="H12" s="388"/>
      <c r="I12" s="368"/>
      <c r="J12" s="368"/>
      <c r="K12" s="371"/>
      <c r="L12" s="349"/>
      <c r="M12" s="197" t="s">
        <v>217</v>
      </c>
      <c r="N12" s="168" t="s">
        <v>218</v>
      </c>
      <c r="O12" s="168" t="s">
        <v>219</v>
      </c>
      <c r="P12" s="172" t="s">
        <v>184</v>
      </c>
      <c r="Q12" s="172" t="s">
        <v>220</v>
      </c>
      <c r="R12" s="172" t="s">
        <v>221</v>
      </c>
      <c r="S12" s="374"/>
      <c r="T12" s="173" t="s">
        <v>210</v>
      </c>
      <c r="U12" s="181" t="s">
        <v>222</v>
      </c>
      <c r="V12" s="175" t="s">
        <v>212</v>
      </c>
      <c r="W12" s="377"/>
      <c r="X12" s="380"/>
      <c r="Y12" s="361"/>
    </row>
    <row r="13" spans="1:25" ht="48.75" customHeight="1" x14ac:dyDescent="0.25">
      <c r="A13" s="346"/>
      <c r="B13" s="394"/>
      <c r="C13" s="167" t="s">
        <v>223</v>
      </c>
      <c r="D13" s="201" t="s">
        <v>214</v>
      </c>
      <c r="E13" s="202" t="s">
        <v>224</v>
      </c>
      <c r="F13" s="169" t="s">
        <v>216</v>
      </c>
      <c r="G13" s="355"/>
      <c r="H13" s="388"/>
      <c r="I13" s="368"/>
      <c r="J13" s="368"/>
      <c r="K13" s="371"/>
      <c r="L13" s="349"/>
      <c r="M13" s="167" t="s">
        <v>225</v>
      </c>
      <c r="N13" s="168" t="s">
        <v>218</v>
      </c>
      <c r="O13" s="168" t="s">
        <v>219</v>
      </c>
      <c r="P13" s="172" t="s">
        <v>184</v>
      </c>
      <c r="Q13" s="172" t="s">
        <v>220</v>
      </c>
      <c r="R13" s="169" t="s">
        <v>221</v>
      </c>
      <c r="S13" s="374"/>
      <c r="T13" s="180" t="s">
        <v>226</v>
      </c>
      <c r="U13" s="181" t="s">
        <v>227</v>
      </c>
      <c r="V13" s="175" t="s">
        <v>212</v>
      </c>
      <c r="W13" s="377"/>
      <c r="X13" s="380"/>
      <c r="Y13" s="361"/>
    </row>
    <row r="14" spans="1:25" ht="51" customHeight="1" x14ac:dyDescent="0.25">
      <c r="A14" s="346"/>
      <c r="B14" s="394"/>
      <c r="C14" s="167" t="s">
        <v>228</v>
      </c>
      <c r="D14" s="201" t="s">
        <v>214</v>
      </c>
      <c r="E14" s="202" t="s">
        <v>229</v>
      </c>
      <c r="F14" s="169" t="s">
        <v>216</v>
      </c>
      <c r="G14" s="355"/>
      <c r="H14" s="388"/>
      <c r="I14" s="368"/>
      <c r="J14" s="368"/>
      <c r="K14" s="371"/>
      <c r="L14" s="349"/>
      <c r="M14" s="167" t="s">
        <v>230</v>
      </c>
      <c r="N14" s="168" t="s">
        <v>218</v>
      </c>
      <c r="O14" s="204" t="s">
        <v>219</v>
      </c>
      <c r="P14" s="205" t="s">
        <v>184</v>
      </c>
      <c r="Q14" s="205" t="s">
        <v>220</v>
      </c>
      <c r="R14" s="206" t="s">
        <v>221</v>
      </c>
      <c r="S14" s="374"/>
      <c r="T14" s="173" t="s">
        <v>226</v>
      </c>
      <c r="U14" s="181" t="s">
        <v>231</v>
      </c>
      <c r="V14" s="177" t="s">
        <v>212</v>
      </c>
      <c r="W14" s="377"/>
      <c r="X14" s="380"/>
      <c r="Y14" s="361"/>
    </row>
    <row r="15" spans="1:25" ht="30" x14ac:dyDescent="0.25">
      <c r="A15" s="346"/>
      <c r="B15" s="394"/>
      <c r="C15" s="207" t="s">
        <v>230</v>
      </c>
      <c r="D15" s="168" t="s">
        <v>203</v>
      </c>
      <c r="E15" s="168" t="s">
        <v>178</v>
      </c>
      <c r="F15" s="206" t="s">
        <v>198</v>
      </c>
      <c r="G15" s="355"/>
      <c r="H15" s="388"/>
      <c r="I15" s="368"/>
      <c r="J15" s="368"/>
      <c r="K15" s="371"/>
      <c r="L15" s="349"/>
      <c r="M15" s="167"/>
      <c r="N15" s="204"/>
      <c r="O15" s="204"/>
      <c r="P15" s="205"/>
      <c r="Q15" s="205"/>
      <c r="R15" s="206"/>
      <c r="S15" s="374"/>
      <c r="T15" s="208" t="s">
        <v>232</v>
      </c>
      <c r="U15" s="174" t="s">
        <v>233</v>
      </c>
      <c r="V15" s="209" t="s">
        <v>212</v>
      </c>
      <c r="W15" s="377"/>
      <c r="X15" s="380"/>
      <c r="Y15" s="361"/>
    </row>
    <row r="16" spans="1:25" ht="30" customHeight="1" thickBot="1" x14ac:dyDescent="0.3">
      <c r="A16" s="391"/>
      <c r="B16" s="395"/>
      <c r="C16" s="210"/>
      <c r="D16" s="186"/>
      <c r="E16" s="187"/>
      <c r="F16" s="211"/>
      <c r="G16" s="356"/>
      <c r="H16" s="389"/>
      <c r="I16" s="369"/>
      <c r="J16" s="369"/>
      <c r="K16" s="372"/>
      <c r="L16" s="386"/>
      <c r="M16" s="210"/>
      <c r="N16" s="186"/>
      <c r="O16" s="186"/>
      <c r="P16" s="187"/>
      <c r="Q16" s="187"/>
      <c r="R16" s="188"/>
      <c r="S16" s="375"/>
      <c r="T16" s="192" t="s">
        <v>225</v>
      </c>
      <c r="U16" s="193" t="s">
        <v>234</v>
      </c>
      <c r="V16" s="196" t="s">
        <v>188</v>
      </c>
      <c r="W16" s="378"/>
      <c r="X16" s="381"/>
      <c r="Y16" s="362"/>
    </row>
    <row r="17" spans="1:25" ht="53.25" customHeight="1" x14ac:dyDescent="0.25">
      <c r="A17" s="390" t="s">
        <v>115</v>
      </c>
      <c r="B17" s="348">
        <v>164</v>
      </c>
      <c r="C17" s="157" t="s">
        <v>235</v>
      </c>
      <c r="D17" s="158" t="s">
        <v>236</v>
      </c>
      <c r="E17" s="158" t="s">
        <v>237</v>
      </c>
      <c r="F17" s="159" t="s">
        <v>238</v>
      </c>
      <c r="G17" s="354">
        <v>68</v>
      </c>
      <c r="H17" s="382" t="s">
        <v>239</v>
      </c>
      <c r="I17" s="392" t="s">
        <v>240</v>
      </c>
      <c r="J17" s="367" t="s">
        <v>241</v>
      </c>
      <c r="K17" s="370" t="s">
        <v>242</v>
      </c>
      <c r="L17" s="385">
        <v>21</v>
      </c>
      <c r="M17" s="157" t="s">
        <v>243</v>
      </c>
      <c r="N17" s="168" t="s">
        <v>218</v>
      </c>
      <c r="O17" s="158" t="s">
        <v>219</v>
      </c>
      <c r="P17" s="205" t="s">
        <v>184</v>
      </c>
      <c r="Q17" s="160" t="s">
        <v>220</v>
      </c>
      <c r="R17" s="160" t="s">
        <v>221</v>
      </c>
      <c r="S17" s="373">
        <v>105</v>
      </c>
      <c r="T17" s="161" t="s">
        <v>244</v>
      </c>
      <c r="U17" s="162" t="s">
        <v>245</v>
      </c>
      <c r="V17" s="212" t="s">
        <v>188</v>
      </c>
      <c r="W17" s="164" t="s">
        <v>243</v>
      </c>
      <c r="X17" s="165" t="s">
        <v>246</v>
      </c>
      <c r="Y17" s="166" t="s">
        <v>247</v>
      </c>
    </row>
    <row r="18" spans="1:25" ht="50.25" customHeight="1" x14ac:dyDescent="0.25">
      <c r="A18" s="346"/>
      <c r="B18" s="349"/>
      <c r="C18" s="167" t="s">
        <v>248</v>
      </c>
      <c r="D18" s="168" t="s">
        <v>249</v>
      </c>
      <c r="E18" s="168" t="s">
        <v>250</v>
      </c>
      <c r="F18" s="169" t="s">
        <v>251</v>
      </c>
      <c r="G18" s="355"/>
      <c r="H18" s="383"/>
      <c r="I18" s="368"/>
      <c r="J18" s="368"/>
      <c r="K18" s="371"/>
      <c r="L18" s="349"/>
      <c r="M18" s="167" t="s">
        <v>252</v>
      </c>
      <c r="N18" s="168" t="s">
        <v>218</v>
      </c>
      <c r="O18" s="168" t="s">
        <v>219</v>
      </c>
      <c r="P18" s="172" t="s">
        <v>184</v>
      </c>
      <c r="Q18" s="172" t="s">
        <v>220</v>
      </c>
      <c r="R18" s="172" t="s">
        <v>253</v>
      </c>
      <c r="S18" s="374"/>
      <c r="T18" s="173" t="s">
        <v>252</v>
      </c>
      <c r="U18" s="181" t="s">
        <v>254</v>
      </c>
      <c r="V18" s="177" t="s">
        <v>188</v>
      </c>
      <c r="W18" s="176" t="s">
        <v>255</v>
      </c>
      <c r="X18" s="140" t="s">
        <v>256</v>
      </c>
      <c r="Y18" s="177" t="s">
        <v>257</v>
      </c>
    </row>
    <row r="19" spans="1:25" ht="50.25" customHeight="1" x14ac:dyDescent="0.25">
      <c r="A19" s="346"/>
      <c r="B19" s="349"/>
      <c r="C19" s="197" t="s">
        <v>258</v>
      </c>
      <c r="D19" s="201" t="s">
        <v>203</v>
      </c>
      <c r="E19" s="202" t="s">
        <v>178</v>
      </c>
      <c r="F19" s="203" t="s">
        <v>259</v>
      </c>
      <c r="G19" s="355"/>
      <c r="H19" s="383"/>
      <c r="I19" s="368"/>
      <c r="J19" s="368"/>
      <c r="K19" s="371"/>
      <c r="L19" s="349"/>
      <c r="M19" s="167" t="s">
        <v>260</v>
      </c>
      <c r="N19" s="168" t="s">
        <v>218</v>
      </c>
      <c r="O19" s="168" t="s">
        <v>219</v>
      </c>
      <c r="P19" s="172" t="s">
        <v>184</v>
      </c>
      <c r="Q19" s="172" t="s">
        <v>220</v>
      </c>
      <c r="R19" s="169" t="s">
        <v>253</v>
      </c>
      <c r="S19" s="374"/>
      <c r="T19" s="180" t="s">
        <v>261</v>
      </c>
      <c r="U19" s="181" t="s">
        <v>262</v>
      </c>
      <c r="V19" s="182" t="s">
        <v>188</v>
      </c>
      <c r="W19" s="176"/>
      <c r="X19" s="183"/>
      <c r="Y19" s="184"/>
    </row>
    <row r="20" spans="1:25" ht="50.25" customHeight="1" x14ac:dyDescent="0.25">
      <c r="A20" s="346"/>
      <c r="B20" s="349"/>
      <c r="C20" s="207"/>
      <c r="D20" s="204"/>
      <c r="E20" s="205"/>
      <c r="F20" s="206"/>
      <c r="G20" s="355"/>
      <c r="H20" s="383"/>
      <c r="I20" s="368"/>
      <c r="J20" s="368"/>
      <c r="K20" s="371"/>
      <c r="L20" s="349"/>
      <c r="M20" s="207" t="s">
        <v>263</v>
      </c>
      <c r="N20" s="168" t="s">
        <v>218</v>
      </c>
      <c r="O20" s="168" t="s">
        <v>219</v>
      </c>
      <c r="P20" s="172" t="s">
        <v>184</v>
      </c>
      <c r="Q20" s="172" t="s">
        <v>220</v>
      </c>
      <c r="R20" s="169" t="s">
        <v>253</v>
      </c>
      <c r="S20" s="374"/>
      <c r="T20" s="180"/>
      <c r="U20" s="213"/>
      <c r="V20" s="182"/>
      <c r="W20" s="214"/>
      <c r="X20" s="183"/>
      <c r="Y20" s="184"/>
    </row>
    <row r="21" spans="1:25" ht="50.25" customHeight="1" thickBot="1" x14ac:dyDescent="0.3">
      <c r="A21" s="391"/>
      <c r="B21" s="350"/>
      <c r="C21" s="185"/>
      <c r="D21" s="186"/>
      <c r="E21" s="187"/>
      <c r="F21" s="188"/>
      <c r="G21" s="356"/>
      <c r="H21" s="384"/>
      <c r="I21" s="369"/>
      <c r="J21" s="369"/>
      <c r="K21" s="372"/>
      <c r="L21" s="386"/>
      <c r="M21" s="210" t="s">
        <v>264</v>
      </c>
      <c r="N21" s="186" t="s">
        <v>218</v>
      </c>
      <c r="O21" s="190" t="s">
        <v>219</v>
      </c>
      <c r="P21" s="191" t="s">
        <v>184</v>
      </c>
      <c r="Q21" s="191" t="s">
        <v>220</v>
      </c>
      <c r="R21" s="191" t="s">
        <v>253</v>
      </c>
      <c r="S21" s="375"/>
      <c r="T21" s="192"/>
      <c r="U21" s="193"/>
      <c r="V21" s="194"/>
      <c r="W21" s="215"/>
      <c r="X21" s="195"/>
      <c r="Y21" s="196"/>
    </row>
    <row r="22" spans="1:25" ht="45" customHeight="1" x14ac:dyDescent="0.25">
      <c r="A22" s="345" t="s">
        <v>265</v>
      </c>
      <c r="B22" s="348">
        <v>181</v>
      </c>
      <c r="C22" s="157" t="s">
        <v>266</v>
      </c>
      <c r="D22" s="158" t="s">
        <v>267</v>
      </c>
      <c r="E22" s="160" t="s">
        <v>268</v>
      </c>
      <c r="F22" s="159" t="s">
        <v>251</v>
      </c>
      <c r="G22" s="354">
        <v>64</v>
      </c>
      <c r="H22" s="387" t="s">
        <v>180</v>
      </c>
      <c r="I22" s="367" t="s">
        <v>180</v>
      </c>
      <c r="J22" s="367" t="s">
        <v>180</v>
      </c>
      <c r="K22" s="370" t="s">
        <v>180</v>
      </c>
      <c r="L22" s="348">
        <v>25</v>
      </c>
      <c r="M22" s="382" t="s">
        <v>180</v>
      </c>
      <c r="N22" s="367" t="s">
        <v>180</v>
      </c>
      <c r="O22" s="367" t="s">
        <v>180</v>
      </c>
      <c r="P22" s="367" t="s">
        <v>180</v>
      </c>
      <c r="Q22" s="367" t="s">
        <v>180</v>
      </c>
      <c r="R22" s="370" t="s">
        <v>180</v>
      </c>
      <c r="S22" s="373">
        <v>95</v>
      </c>
      <c r="T22" s="164" t="s">
        <v>269</v>
      </c>
      <c r="U22" s="162" t="s">
        <v>270</v>
      </c>
      <c r="V22" s="166" t="s">
        <v>188</v>
      </c>
      <c r="W22" s="376" t="s">
        <v>180</v>
      </c>
      <c r="X22" s="379" t="s">
        <v>180</v>
      </c>
      <c r="Y22" s="360" t="s">
        <v>180</v>
      </c>
    </row>
    <row r="23" spans="1:25" ht="45" customHeight="1" x14ac:dyDescent="0.25">
      <c r="A23" s="346"/>
      <c r="B23" s="349"/>
      <c r="C23" s="167" t="s">
        <v>271</v>
      </c>
      <c r="D23" s="168" t="s">
        <v>267</v>
      </c>
      <c r="E23" s="172" t="s">
        <v>268</v>
      </c>
      <c r="F23" s="169" t="s">
        <v>259</v>
      </c>
      <c r="G23" s="355"/>
      <c r="H23" s="388"/>
      <c r="I23" s="368"/>
      <c r="J23" s="368"/>
      <c r="K23" s="371"/>
      <c r="L23" s="349"/>
      <c r="M23" s="383"/>
      <c r="N23" s="368"/>
      <c r="O23" s="368"/>
      <c r="P23" s="368"/>
      <c r="Q23" s="368"/>
      <c r="R23" s="371"/>
      <c r="S23" s="374"/>
      <c r="T23" s="176" t="s">
        <v>272</v>
      </c>
      <c r="U23" s="181" t="s">
        <v>273</v>
      </c>
      <c r="V23" s="175" t="s">
        <v>212</v>
      </c>
      <c r="W23" s="377"/>
      <c r="X23" s="380"/>
      <c r="Y23" s="361"/>
    </row>
    <row r="24" spans="1:25" ht="45" customHeight="1" x14ac:dyDescent="0.25">
      <c r="A24" s="346"/>
      <c r="B24" s="349"/>
      <c r="C24" s="167" t="s">
        <v>274</v>
      </c>
      <c r="D24" s="168" t="s">
        <v>267</v>
      </c>
      <c r="E24" s="172" t="s">
        <v>268</v>
      </c>
      <c r="F24" s="169" t="s">
        <v>259</v>
      </c>
      <c r="G24" s="355"/>
      <c r="H24" s="388"/>
      <c r="I24" s="368"/>
      <c r="J24" s="368"/>
      <c r="K24" s="371"/>
      <c r="L24" s="349"/>
      <c r="M24" s="383"/>
      <c r="N24" s="368"/>
      <c r="O24" s="368"/>
      <c r="P24" s="368"/>
      <c r="Q24" s="368"/>
      <c r="R24" s="371"/>
      <c r="S24" s="374"/>
      <c r="T24" s="176"/>
      <c r="U24" s="181"/>
      <c r="V24" s="177"/>
      <c r="W24" s="377"/>
      <c r="X24" s="380"/>
      <c r="Y24" s="361"/>
    </row>
    <row r="25" spans="1:25" ht="45" customHeight="1" x14ac:dyDescent="0.25">
      <c r="A25" s="346"/>
      <c r="B25" s="349"/>
      <c r="C25" s="167" t="s">
        <v>275</v>
      </c>
      <c r="D25" s="168" t="s">
        <v>267</v>
      </c>
      <c r="E25" s="172" t="s">
        <v>268</v>
      </c>
      <c r="F25" s="169" t="s">
        <v>259</v>
      </c>
      <c r="G25" s="355"/>
      <c r="H25" s="388"/>
      <c r="I25" s="368"/>
      <c r="J25" s="368"/>
      <c r="K25" s="371"/>
      <c r="L25" s="349"/>
      <c r="M25" s="383"/>
      <c r="N25" s="368"/>
      <c r="O25" s="368"/>
      <c r="P25" s="368"/>
      <c r="Q25" s="368"/>
      <c r="R25" s="371"/>
      <c r="S25" s="374"/>
      <c r="T25" s="176"/>
      <c r="U25" s="181"/>
      <c r="V25" s="177"/>
      <c r="W25" s="377"/>
      <c r="X25" s="380"/>
      <c r="Y25" s="361"/>
    </row>
    <row r="26" spans="1:25" ht="45" customHeight="1" x14ac:dyDescent="0.25">
      <c r="A26" s="346"/>
      <c r="B26" s="349"/>
      <c r="C26" s="167" t="s">
        <v>276</v>
      </c>
      <c r="D26" s="201" t="s">
        <v>267</v>
      </c>
      <c r="E26" s="172" t="s">
        <v>268</v>
      </c>
      <c r="F26" s="169" t="s">
        <v>259</v>
      </c>
      <c r="G26" s="355"/>
      <c r="H26" s="388"/>
      <c r="I26" s="368"/>
      <c r="J26" s="368"/>
      <c r="K26" s="371"/>
      <c r="L26" s="349"/>
      <c r="M26" s="383"/>
      <c r="N26" s="368"/>
      <c r="O26" s="368"/>
      <c r="P26" s="368"/>
      <c r="Q26" s="368"/>
      <c r="R26" s="371"/>
      <c r="S26" s="374"/>
      <c r="T26" s="176"/>
      <c r="U26" s="181"/>
      <c r="V26" s="177"/>
      <c r="W26" s="377"/>
      <c r="X26" s="380"/>
      <c r="Y26" s="361"/>
    </row>
    <row r="27" spans="1:25" ht="45" customHeight="1" x14ac:dyDescent="0.25">
      <c r="A27" s="346"/>
      <c r="B27" s="349"/>
      <c r="C27" s="167" t="s">
        <v>277</v>
      </c>
      <c r="D27" s="168" t="s">
        <v>278</v>
      </c>
      <c r="E27" s="172" t="s">
        <v>279</v>
      </c>
      <c r="F27" s="169" t="s">
        <v>280</v>
      </c>
      <c r="G27" s="355"/>
      <c r="H27" s="388"/>
      <c r="I27" s="368"/>
      <c r="J27" s="368"/>
      <c r="K27" s="371"/>
      <c r="L27" s="349"/>
      <c r="M27" s="383"/>
      <c r="N27" s="368"/>
      <c r="O27" s="368"/>
      <c r="P27" s="368"/>
      <c r="Q27" s="368"/>
      <c r="R27" s="371"/>
      <c r="S27" s="374"/>
      <c r="T27" s="176"/>
      <c r="U27" s="181"/>
      <c r="V27" s="177"/>
      <c r="W27" s="377"/>
      <c r="X27" s="380"/>
      <c r="Y27" s="361"/>
    </row>
    <row r="28" spans="1:25" ht="45" customHeight="1" x14ac:dyDescent="0.25">
      <c r="A28" s="346"/>
      <c r="B28" s="349"/>
      <c r="C28" s="207" t="s">
        <v>281</v>
      </c>
      <c r="D28" s="204" t="s">
        <v>282</v>
      </c>
      <c r="E28" s="204" t="s">
        <v>283</v>
      </c>
      <c r="F28" s="206" t="s">
        <v>284</v>
      </c>
      <c r="G28" s="355"/>
      <c r="H28" s="388"/>
      <c r="I28" s="368"/>
      <c r="J28" s="368"/>
      <c r="K28" s="371"/>
      <c r="L28" s="349"/>
      <c r="M28" s="383"/>
      <c r="N28" s="368"/>
      <c r="O28" s="368"/>
      <c r="P28" s="368"/>
      <c r="Q28" s="368"/>
      <c r="R28" s="371"/>
      <c r="S28" s="374"/>
      <c r="T28" s="214"/>
      <c r="U28" s="213"/>
      <c r="V28" s="184"/>
      <c r="W28" s="377"/>
      <c r="X28" s="380"/>
      <c r="Y28" s="361"/>
    </row>
    <row r="29" spans="1:25" ht="45" customHeight="1" thickBot="1" x14ac:dyDescent="0.3">
      <c r="A29" s="347"/>
      <c r="B29" s="350"/>
      <c r="C29" s="210" t="s">
        <v>285</v>
      </c>
      <c r="D29" s="186" t="s">
        <v>203</v>
      </c>
      <c r="E29" s="187" t="s">
        <v>178</v>
      </c>
      <c r="F29" s="188" t="s">
        <v>286</v>
      </c>
      <c r="G29" s="356"/>
      <c r="H29" s="389"/>
      <c r="I29" s="369"/>
      <c r="J29" s="369"/>
      <c r="K29" s="372"/>
      <c r="L29" s="350"/>
      <c r="M29" s="384"/>
      <c r="N29" s="369"/>
      <c r="O29" s="369"/>
      <c r="P29" s="369"/>
      <c r="Q29" s="369"/>
      <c r="R29" s="372"/>
      <c r="S29" s="375"/>
      <c r="T29" s="215"/>
      <c r="U29" s="193"/>
      <c r="V29" s="196"/>
      <c r="W29" s="378"/>
      <c r="X29" s="381"/>
      <c r="Y29" s="362"/>
    </row>
    <row r="30" spans="1:25" ht="59.25" customHeight="1" x14ac:dyDescent="0.25">
      <c r="A30" s="345" t="s">
        <v>117</v>
      </c>
      <c r="B30" s="348">
        <v>163</v>
      </c>
      <c r="C30" s="216" t="s">
        <v>287</v>
      </c>
      <c r="D30" s="217" t="s">
        <v>288</v>
      </c>
      <c r="E30" s="218" t="s">
        <v>289</v>
      </c>
      <c r="F30" s="219" t="s">
        <v>290</v>
      </c>
      <c r="G30" s="354">
        <v>46</v>
      </c>
      <c r="H30" s="157" t="s">
        <v>291</v>
      </c>
      <c r="I30" s="220" t="s">
        <v>292</v>
      </c>
      <c r="J30" s="158" t="s">
        <v>293</v>
      </c>
      <c r="K30" s="159" t="s">
        <v>294</v>
      </c>
      <c r="L30" s="348">
        <v>42</v>
      </c>
      <c r="M30" s="216" t="s">
        <v>295</v>
      </c>
      <c r="N30" s="221" t="s">
        <v>296</v>
      </c>
      <c r="O30" s="158" t="s">
        <v>219</v>
      </c>
      <c r="P30" s="205" t="s">
        <v>184</v>
      </c>
      <c r="Q30" s="217" t="s">
        <v>220</v>
      </c>
      <c r="R30" s="219" t="s">
        <v>297</v>
      </c>
      <c r="S30" s="373">
        <v>96</v>
      </c>
      <c r="T30" s="222"/>
      <c r="U30" s="223"/>
      <c r="V30" s="224"/>
      <c r="W30" s="376" t="s">
        <v>298</v>
      </c>
      <c r="X30" s="379" t="s">
        <v>299</v>
      </c>
      <c r="Y30" s="360" t="s">
        <v>300</v>
      </c>
    </row>
    <row r="31" spans="1:25" ht="51.75" customHeight="1" x14ac:dyDescent="0.25">
      <c r="A31" s="346"/>
      <c r="B31" s="349"/>
      <c r="C31" s="207" t="s">
        <v>301</v>
      </c>
      <c r="D31" s="204" t="s">
        <v>302</v>
      </c>
      <c r="E31" s="205" t="s">
        <v>268</v>
      </c>
      <c r="F31" s="206" t="s">
        <v>303</v>
      </c>
      <c r="G31" s="355"/>
      <c r="H31" s="225"/>
      <c r="I31" s="226"/>
      <c r="J31" s="226"/>
      <c r="K31" s="227"/>
      <c r="L31" s="349"/>
      <c r="M31" s="207" t="s">
        <v>304</v>
      </c>
      <c r="N31" s="204" t="s">
        <v>296</v>
      </c>
      <c r="O31" s="168" t="s">
        <v>219</v>
      </c>
      <c r="P31" s="172" t="s">
        <v>184</v>
      </c>
      <c r="Q31" s="168" t="s">
        <v>220</v>
      </c>
      <c r="R31" s="206" t="s">
        <v>297</v>
      </c>
      <c r="S31" s="374"/>
      <c r="T31" s="214"/>
      <c r="U31" s="213"/>
      <c r="V31" s="184"/>
      <c r="W31" s="377"/>
      <c r="X31" s="380"/>
      <c r="Y31" s="361"/>
    </row>
    <row r="32" spans="1:25" ht="45" customHeight="1" thickBot="1" x14ac:dyDescent="0.3">
      <c r="A32" s="347"/>
      <c r="B32" s="350"/>
      <c r="C32" s="210" t="s">
        <v>305</v>
      </c>
      <c r="D32" s="186" t="s">
        <v>302</v>
      </c>
      <c r="E32" s="187" t="s">
        <v>268</v>
      </c>
      <c r="F32" s="188" t="s">
        <v>306</v>
      </c>
      <c r="G32" s="356"/>
      <c r="H32" s="210"/>
      <c r="I32" s="228"/>
      <c r="J32" s="186"/>
      <c r="K32" s="188"/>
      <c r="L32" s="350"/>
      <c r="M32" s="210"/>
      <c r="N32" s="186"/>
      <c r="O32" s="186"/>
      <c r="P32" s="186"/>
      <c r="Q32" s="186"/>
      <c r="R32" s="188"/>
      <c r="S32" s="375"/>
      <c r="T32" s="215"/>
      <c r="U32" s="193"/>
      <c r="V32" s="196"/>
      <c r="W32" s="378"/>
      <c r="X32" s="381"/>
      <c r="Y32" s="362"/>
    </row>
    <row r="33" spans="1:25" ht="48" customHeight="1" x14ac:dyDescent="0.25">
      <c r="A33" s="345" t="s">
        <v>307</v>
      </c>
      <c r="B33" s="348">
        <v>214</v>
      </c>
      <c r="C33" s="216" t="s">
        <v>308</v>
      </c>
      <c r="D33" s="217" t="s">
        <v>302</v>
      </c>
      <c r="E33" s="218" t="s">
        <v>268</v>
      </c>
      <c r="F33" s="219" t="s">
        <v>309</v>
      </c>
      <c r="G33" s="354">
        <v>40</v>
      </c>
      <c r="H33" s="157" t="s">
        <v>310</v>
      </c>
      <c r="I33" s="220" t="s">
        <v>311</v>
      </c>
      <c r="J33" s="158" t="s">
        <v>293</v>
      </c>
      <c r="K33" s="159" t="s">
        <v>312</v>
      </c>
      <c r="L33" s="348">
        <v>50</v>
      </c>
      <c r="M33" s="382" t="s">
        <v>180</v>
      </c>
      <c r="N33" s="367" t="s">
        <v>180</v>
      </c>
      <c r="O33" s="367" t="s">
        <v>180</v>
      </c>
      <c r="P33" s="367" t="s">
        <v>180</v>
      </c>
      <c r="Q33" s="367" t="s">
        <v>180</v>
      </c>
      <c r="R33" s="370" t="s">
        <v>180</v>
      </c>
      <c r="S33" s="373">
        <v>95</v>
      </c>
      <c r="T33" s="164" t="s">
        <v>313</v>
      </c>
      <c r="U33" s="162" t="s">
        <v>314</v>
      </c>
      <c r="V33" s="163" t="s">
        <v>212</v>
      </c>
      <c r="W33" s="376" t="s">
        <v>180</v>
      </c>
      <c r="X33" s="379" t="s">
        <v>180</v>
      </c>
      <c r="Y33" s="360" t="s">
        <v>180</v>
      </c>
    </row>
    <row r="34" spans="1:25" ht="45" customHeight="1" x14ac:dyDescent="0.25">
      <c r="A34" s="346"/>
      <c r="B34" s="349"/>
      <c r="C34" s="167" t="s">
        <v>315</v>
      </c>
      <c r="D34" s="168" t="s">
        <v>316</v>
      </c>
      <c r="E34" s="172" t="s">
        <v>268</v>
      </c>
      <c r="F34" s="169" t="s">
        <v>317</v>
      </c>
      <c r="G34" s="355"/>
      <c r="H34" s="167"/>
      <c r="I34" s="201"/>
      <c r="J34" s="168"/>
      <c r="K34" s="169"/>
      <c r="L34" s="349"/>
      <c r="M34" s="383"/>
      <c r="N34" s="368"/>
      <c r="O34" s="368"/>
      <c r="P34" s="368"/>
      <c r="Q34" s="368"/>
      <c r="R34" s="371"/>
      <c r="S34" s="374"/>
      <c r="T34" s="176" t="s">
        <v>313</v>
      </c>
      <c r="U34" s="229" t="s">
        <v>318</v>
      </c>
      <c r="V34" s="177" t="s">
        <v>212</v>
      </c>
      <c r="W34" s="377"/>
      <c r="X34" s="380"/>
      <c r="Y34" s="361"/>
    </row>
    <row r="35" spans="1:25" ht="45" customHeight="1" x14ac:dyDescent="0.25">
      <c r="A35" s="346"/>
      <c r="B35" s="349"/>
      <c r="C35" s="207" t="s">
        <v>319</v>
      </c>
      <c r="D35" s="226" t="s">
        <v>203</v>
      </c>
      <c r="E35" s="230" t="s">
        <v>178</v>
      </c>
      <c r="F35" s="227" t="s">
        <v>320</v>
      </c>
      <c r="G35" s="355"/>
      <c r="H35" s="167"/>
      <c r="I35" s="201"/>
      <c r="J35" s="168"/>
      <c r="K35" s="169"/>
      <c r="L35" s="349"/>
      <c r="M35" s="383"/>
      <c r="N35" s="368"/>
      <c r="O35" s="368"/>
      <c r="P35" s="368"/>
      <c r="Q35" s="368"/>
      <c r="R35" s="371"/>
      <c r="S35" s="374"/>
      <c r="T35" s="176" t="s">
        <v>313</v>
      </c>
      <c r="U35" s="229" t="s">
        <v>321</v>
      </c>
      <c r="V35" s="177" t="s">
        <v>212</v>
      </c>
      <c r="W35" s="377"/>
      <c r="X35" s="380"/>
      <c r="Y35" s="361"/>
    </row>
    <row r="36" spans="1:25" ht="49.5" customHeight="1" x14ac:dyDescent="0.25">
      <c r="A36" s="346"/>
      <c r="B36" s="349"/>
      <c r="C36" s="167" t="s">
        <v>322</v>
      </c>
      <c r="D36" s="168" t="s">
        <v>323</v>
      </c>
      <c r="E36" s="172" t="s">
        <v>324</v>
      </c>
      <c r="F36" s="169" t="s">
        <v>325</v>
      </c>
      <c r="G36" s="355"/>
      <c r="H36" s="207"/>
      <c r="I36" s="168"/>
      <c r="J36" s="204"/>
      <c r="K36" s="206"/>
      <c r="L36" s="349"/>
      <c r="M36" s="383"/>
      <c r="N36" s="368"/>
      <c r="O36" s="368"/>
      <c r="P36" s="368"/>
      <c r="Q36" s="368"/>
      <c r="R36" s="371"/>
      <c r="S36" s="374"/>
      <c r="T36" s="176" t="s">
        <v>313</v>
      </c>
      <c r="U36" s="229" t="s">
        <v>326</v>
      </c>
      <c r="V36" s="177" t="s">
        <v>212</v>
      </c>
      <c r="W36" s="377"/>
      <c r="X36" s="380"/>
      <c r="Y36" s="361"/>
    </row>
    <row r="37" spans="1:25" ht="49.5" customHeight="1" x14ac:dyDescent="0.25">
      <c r="A37" s="346"/>
      <c r="B37" s="349"/>
      <c r="C37" s="167" t="s">
        <v>327</v>
      </c>
      <c r="D37" s="168" t="s">
        <v>328</v>
      </c>
      <c r="E37" s="172" t="s">
        <v>329</v>
      </c>
      <c r="F37" s="169" t="s">
        <v>330</v>
      </c>
      <c r="G37" s="355"/>
      <c r="H37" s="207"/>
      <c r="I37" s="204"/>
      <c r="J37" s="204"/>
      <c r="K37" s="206"/>
      <c r="L37" s="349"/>
      <c r="M37" s="383"/>
      <c r="N37" s="368"/>
      <c r="O37" s="368"/>
      <c r="P37" s="368"/>
      <c r="Q37" s="368"/>
      <c r="R37" s="371"/>
      <c r="S37" s="374"/>
      <c r="T37" s="176" t="s">
        <v>313</v>
      </c>
      <c r="U37" s="229" t="s">
        <v>331</v>
      </c>
      <c r="V37" s="177" t="s">
        <v>212</v>
      </c>
      <c r="W37" s="377"/>
      <c r="X37" s="380"/>
      <c r="Y37" s="361"/>
    </row>
    <row r="38" spans="1:25" ht="49.5" customHeight="1" x14ac:dyDescent="0.25">
      <c r="A38" s="346"/>
      <c r="B38" s="349"/>
      <c r="C38" s="207"/>
      <c r="D38" s="204"/>
      <c r="E38" s="205"/>
      <c r="F38" s="206"/>
      <c r="G38" s="355"/>
      <c r="H38" s="207"/>
      <c r="I38" s="204"/>
      <c r="J38" s="204"/>
      <c r="K38" s="206"/>
      <c r="L38" s="349"/>
      <c r="M38" s="383"/>
      <c r="N38" s="368"/>
      <c r="O38" s="368"/>
      <c r="P38" s="368"/>
      <c r="Q38" s="368"/>
      <c r="R38" s="371"/>
      <c r="S38" s="374"/>
      <c r="T38" s="176" t="s">
        <v>313</v>
      </c>
      <c r="U38" s="229" t="s">
        <v>332</v>
      </c>
      <c r="V38" s="177" t="s">
        <v>212</v>
      </c>
      <c r="W38" s="377"/>
      <c r="X38" s="380"/>
      <c r="Y38" s="361"/>
    </row>
    <row r="39" spans="1:25" ht="49.5" customHeight="1" x14ac:dyDescent="0.25">
      <c r="A39" s="346"/>
      <c r="B39" s="349"/>
      <c r="C39" s="207"/>
      <c r="D39" s="204"/>
      <c r="E39" s="205"/>
      <c r="F39" s="206"/>
      <c r="G39" s="355"/>
      <c r="H39" s="207"/>
      <c r="I39" s="204"/>
      <c r="J39" s="204"/>
      <c r="K39" s="206"/>
      <c r="L39" s="349"/>
      <c r="M39" s="383"/>
      <c r="N39" s="368"/>
      <c r="O39" s="368"/>
      <c r="P39" s="368"/>
      <c r="Q39" s="368"/>
      <c r="R39" s="371"/>
      <c r="S39" s="374"/>
      <c r="T39" s="176" t="s">
        <v>313</v>
      </c>
      <c r="U39" s="229" t="s">
        <v>333</v>
      </c>
      <c r="V39" s="177" t="s">
        <v>212</v>
      </c>
      <c r="W39" s="377"/>
      <c r="X39" s="380"/>
      <c r="Y39" s="361"/>
    </row>
    <row r="40" spans="1:25" ht="49.5" customHeight="1" x14ac:dyDescent="0.25">
      <c r="A40" s="346"/>
      <c r="B40" s="349"/>
      <c r="C40" s="207"/>
      <c r="D40" s="204"/>
      <c r="E40" s="205"/>
      <c r="F40" s="206"/>
      <c r="G40" s="355"/>
      <c r="H40" s="207"/>
      <c r="I40" s="204"/>
      <c r="J40" s="204"/>
      <c r="K40" s="206"/>
      <c r="L40" s="349"/>
      <c r="M40" s="383"/>
      <c r="N40" s="368"/>
      <c r="O40" s="368"/>
      <c r="P40" s="368"/>
      <c r="Q40" s="368"/>
      <c r="R40" s="371"/>
      <c r="S40" s="374"/>
      <c r="T40" s="176" t="s">
        <v>313</v>
      </c>
      <c r="U40" s="229" t="s">
        <v>334</v>
      </c>
      <c r="V40" s="177" t="s">
        <v>212</v>
      </c>
      <c r="W40" s="377"/>
      <c r="X40" s="380"/>
      <c r="Y40" s="361"/>
    </row>
    <row r="41" spans="1:25" ht="49.5" customHeight="1" x14ac:dyDescent="0.25">
      <c r="A41" s="346"/>
      <c r="B41" s="349"/>
      <c r="C41" s="207"/>
      <c r="D41" s="204"/>
      <c r="E41" s="205"/>
      <c r="F41" s="206"/>
      <c r="G41" s="355"/>
      <c r="H41" s="207"/>
      <c r="I41" s="204"/>
      <c r="J41" s="204"/>
      <c r="K41" s="206"/>
      <c r="L41" s="349"/>
      <c r="M41" s="383"/>
      <c r="N41" s="368"/>
      <c r="O41" s="368"/>
      <c r="P41" s="368"/>
      <c r="Q41" s="368"/>
      <c r="R41" s="371"/>
      <c r="S41" s="374"/>
      <c r="T41" s="176" t="s">
        <v>313</v>
      </c>
      <c r="U41" s="229" t="s">
        <v>335</v>
      </c>
      <c r="V41" s="177" t="s">
        <v>212</v>
      </c>
      <c r="W41" s="377"/>
      <c r="X41" s="380"/>
      <c r="Y41" s="361"/>
    </row>
    <row r="42" spans="1:25" ht="49.5" customHeight="1" x14ac:dyDescent="0.25">
      <c r="A42" s="346"/>
      <c r="B42" s="349"/>
      <c r="C42" s="207"/>
      <c r="D42" s="204"/>
      <c r="E42" s="205"/>
      <c r="F42" s="206"/>
      <c r="G42" s="355"/>
      <c r="H42" s="207"/>
      <c r="I42" s="204"/>
      <c r="J42" s="204"/>
      <c r="K42" s="206"/>
      <c r="L42" s="349"/>
      <c r="M42" s="383"/>
      <c r="N42" s="368"/>
      <c r="O42" s="368"/>
      <c r="P42" s="368"/>
      <c r="Q42" s="368"/>
      <c r="R42" s="371"/>
      <c r="S42" s="374"/>
      <c r="T42" s="176" t="s">
        <v>313</v>
      </c>
      <c r="U42" s="231" t="s">
        <v>336</v>
      </c>
      <c r="V42" s="177" t="s">
        <v>212</v>
      </c>
      <c r="W42" s="377"/>
      <c r="X42" s="380"/>
      <c r="Y42" s="361"/>
    </row>
    <row r="43" spans="1:25" ht="49.5" customHeight="1" x14ac:dyDescent="0.25">
      <c r="A43" s="346"/>
      <c r="B43" s="349"/>
      <c r="C43" s="207"/>
      <c r="D43" s="204"/>
      <c r="E43" s="205"/>
      <c r="F43" s="206"/>
      <c r="G43" s="355"/>
      <c r="H43" s="207"/>
      <c r="I43" s="204"/>
      <c r="J43" s="204"/>
      <c r="K43" s="206"/>
      <c r="L43" s="349"/>
      <c r="M43" s="383"/>
      <c r="N43" s="368"/>
      <c r="O43" s="368"/>
      <c r="P43" s="368"/>
      <c r="Q43" s="368"/>
      <c r="R43" s="371"/>
      <c r="S43" s="374"/>
      <c r="T43" s="176" t="s">
        <v>313</v>
      </c>
      <c r="U43" s="231" t="s">
        <v>337</v>
      </c>
      <c r="V43" s="177" t="s">
        <v>212</v>
      </c>
      <c r="W43" s="377"/>
      <c r="X43" s="380"/>
      <c r="Y43" s="361"/>
    </row>
    <row r="44" spans="1:25" ht="49.5" customHeight="1" x14ac:dyDescent="0.25">
      <c r="A44" s="346"/>
      <c r="B44" s="349"/>
      <c r="C44" s="207"/>
      <c r="D44" s="204"/>
      <c r="E44" s="205"/>
      <c r="F44" s="206"/>
      <c r="G44" s="355"/>
      <c r="H44" s="207"/>
      <c r="I44" s="204"/>
      <c r="J44" s="204"/>
      <c r="K44" s="206"/>
      <c r="L44" s="349"/>
      <c r="M44" s="383"/>
      <c r="N44" s="368"/>
      <c r="O44" s="368"/>
      <c r="P44" s="368"/>
      <c r="Q44" s="368"/>
      <c r="R44" s="371"/>
      <c r="S44" s="374"/>
      <c r="T44" s="176" t="s">
        <v>313</v>
      </c>
      <c r="U44" s="231" t="s">
        <v>338</v>
      </c>
      <c r="V44" s="177" t="s">
        <v>212</v>
      </c>
      <c r="W44" s="377"/>
      <c r="X44" s="380"/>
      <c r="Y44" s="361"/>
    </row>
    <row r="45" spans="1:25" ht="49.5" customHeight="1" x14ac:dyDescent="0.25">
      <c r="A45" s="346"/>
      <c r="B45" s="349"/>
      <c r="C45" s="207"/>
      <c r="D45" s="204"/>
      <c r="E45" s="205"/>
      <c r="F45" s="206"/>
      <c r="G45" s="355"/>
      <c r="H45" s="207"/>
      <c r="I45" s="204"/>
      <c r="J45" s="204"/>
      <c r="K45" s="206"/>
      <c r="L45" s="349"/>
      <c r="M45" s="383"/>
      <c r="N45" s="368"/>
      <c r="O45" s="368"/>
      <c r="P45" s="368"/>
      <c r="Q45" s="368"/>
      <c r="R45" s="371"/>
      <c r="S45" s="374"/>
      <c r="T45" s="176" t="s">
        <v>313</v>
      </c>
      <c r="U45" s="231" t="s">
        <v>339</v>
      </c>
      <c r="V45" s="177" t="s">
        <v>212</v>
      </c>
      <c r="W45" s="377"/>
      <c r="X45" s="380"/>
      <c r="Y45" s="361"/>
    </row>
    <row r="46" spans="1:25" ht="49.5" customHeight="1" x14ac:dyDescent="0.25">
      <c r="A46" s="346"/>
      <c r="B46" s="349"/>
      <c r="C46" s="207"/>
      <c r="D46" s="204"/>
      <c r="E46" s="205"/>
      <c r="F46" s="206"/>
      <c r="G46" s="355"/>
      <c r="H46" s="207"/>
      <c r="I46" s="204"/>
      <c r="J46" s="204"/>
      <c r="K46" s="206"/>
      <c r="L46" s="349"/>
      <c r="M46" s="383"/>
      <c r="N46" s="368"/>
      <c r="O46" s="368"/>
      <c r="P46" s="368"/>
      <c r="Q46" s="368"/>
      <c r="R46" s="371"/>
      <c r="S46" s="374"/>
      <c r="T46" s="176" t="s">
        <v>313</v>
      </c>
      <c r="U46" s="231" t="s">
        <v>340</v>
      </c>
      <c r="V46" s="177" t="s">
        <v>212</v>
      </c>
      <c r="W46" s="377"/>
      <c r="X46" s="380"/>
      <c r="Y46" s="361"/>
    </row>
    <row r="47" spans="1:25" ht="49.5" customHeight="1" thickBot="1" x14ac:dyDescent="0.3">
      <c r="A47" s="347"/>
      <c r="B47" s="350"/>
      <c r="C47" s="207"/>
      <c r="D47" s="204"/>
      <c r="E47" s="186"/>
      <c r="F47" s="206"/>
      <c r="G47" s="356"/>
      <c r="H47" s="207"/>
      <c r="I47" s="204"/>
      <c r="J47" s="204"/>
      <c r="K47" s="206"/>
      <c r="L47" s="350"/>
      <c r="M47" s="384"/>
      <c r="N47" s="369"/>
      <c r="O47" s="369"/>
      <c r="P47" s="369"/>
      <c r="Q47" s="369"/>
      <c r="R47" s="372"/>
      <c r="S47" s="375"/>
      <c r="T47" s="214" t="s">
        <v>313</v>
      </c>
      <c r="U47" s="232" t="s">
        <v>341</v>
      </c>
      <c r="V47" s="182" t="s">
        <v>212</v>
      </c>
      <c r="W47" s="378"/>
      <c r="X47" s="381"/>
      <c r="Y47" s="362"/>
    </row>
    <row r="48" spans="1:25" ht="60" x14ac:dyDescent="0.25">
      <c r="A48" s="345" t="s">
        <v>119</v>
      </c>
      <c r="B48" s="348">
        <v>196</v>
      </c>
      <c r="C48" s="216" t="s">
        <v>342</v>
      </c>
      <c r="D48" s="221" t="s">
        <v>343</v>
      </c>
      <c r="E48" s="230" t="s">
        <v>178</v>
      </c>
      <c r="F48" s="219" t="s">
        <v>251</v>
      </c>
      <c r="G48" s="354">
        <v>34</v>
      </c>
      <c r="H48" s="216" t="s">
        <v>344</v>
      </c>
      <c r="I48" s="221" t="s">
        <v>345</v>
      </c>
      <c r="J48" s="221" t="s">
        <v>241</v>
      </c>
      <c r="K48" s="219" t="s">
        <v>242</v>
      </c>
      <c r="L48" s="363">
        <v>43</v>
      </c>
      <c r="M48" s="216"/>
      <c r="N48" s="217"/>
      <c r="O48" s="217"/>
      <c r="P48" s="217"/>
      <c r="Q48" s="217"/>
      <c r="R48" s="219"/>
      <c r="S48" s="365">
        <v>93</v>
      </c>
      <c r="T48" s="233" t="s">
        <v>346</v>
      </c>
      <c r="U48" s="234" t="s">
        <v>347</v>
      </c>
      <c r="V48" s="212" t="s">
        <v>212</v>
      </c>
      <c r="W48" s="222" t="s">
        <v>348</v>
      </c>
      <c r="X48" s="235" t="s">
        <v>256</v>
      </c>
      <c r="Y48" s="224" t="s">
        <v>349</v>
      </c>
    </row>
    <row r="49" spans="1:25" ht="60" x14ac:dyDescent="0.25">
      <c r="A49" s="346"/>
      <c r="B49" s="349"/>
      <c r="C49" s="207" t="s">
        <v>350</v>
      </c>
      <c r="D49" s="204" t="s">
        <v>351</v>
      </c>
      <c r="E49" s="205" t="s">
        <v>352</v>
      </c>
      <c r="F49" s="206" t="s">
        <v>353</v>
      </c>
      <c r="G49" s="355"/>
      <c r="H49" s="207"/>
      <c r="I49" s="204"/>
      <c r="J49" s="204"/>
      <c r="K49" s="206"/>
      <c r="L49" s="364"/>
      <c r="M49" s="207"/>
      <c r="N49" s="204"/>
      <c r="O49" s="204"/>
      <c r="P49" s="204"/>
      <c r="Q49" s="204"/>
      <c r="R49" s="206"/>
      <c r="S49" s="366"/>
      <c r="T49" s="180" t="s">
        <v>346</v>
      </c>
      <c r="U49" s="231" t="s">
        <v>354</v>
      </c>
      <c r="V49" s="177" t="s">
        <v>212</v>
      </c>
      <c r="W49" s="214"/>
      <c r="X49" s="183"/>
      <c r="Y49" s="184"/>
    </row>
    <row r="50" spans="1:25" ht="49.5" customHeight="1" x14ac:dyDescent="0.25">
      <c r="A50" s="346"/>
      <c r="B50" s="349"/>
      <c r="C50" s="207" t="s">
        <v>355</v>
      </c>
      <c r="D50" s="204" t="s">
        <v>356</v>
      </c>
      <c r="E50" s="168" t="s">
        <v>250</v>
      </c>
      <c r="F50" s="206" t="s">
        <v>357</v>
      </c>
      <c r="G50" s="355"/>
      <c r="H50" s="207"/>
      <c r="I50" s="204"/>
      <c r="J50" s="204"/>
      <c r="K50" s="206"/>
      <c r="L50" s="364"/>
      <c r="M50" s="207"/>
      <c r="N50" s="204"/>
      <c r="O50" s="204"/>
      <c r="P50" s="204"/>
      <c r="Q50" s="204"/>
      <c r="R50" s="206"/>
      <c r="S50" s="366"/>
      <c r="T50" s="180" t="s">
        <v>346</v>
      </c>
      <c r="U50" s="231" t="s">
        <v>358</v>
      </c>
      <c r="V50" s="177" t="s">
        <v>212</v>
      </c>
      <c r="W50" s="214"/>
      <c r="X50" s="183"/>
      <c r="Y50" s="184"/>
    </row>
    <row r="51" spans="1:25" ht="49.5" customHeight="1" x14ac:dyDescent="0.25">
      <c r="A51" s="346"/>
      <c r="B51" s="349"/>
      <c r="C51" s="207" t="s">
        <v>359</v>
      </c>
      <c r="D51" s="204" t="s">
        <v>360</v>
      </c>
      <c r="E51" s="230" t="s">
        <v>178</v>
      </c>
      <c r="F51" s="206" t="s">
        <v>361</v>
      </c>
      <c r="G51" s="355"/>
      <c r="H51" s="207"/>
      <c r="I51" s="204"/>
      <c r="J51" s="204"/>
      <c r="K51" s="206"/>
      <c r="L51" s="364"/>
      <c r="M51" s="207"/>
      <c r="N51" s="204"/>
      <c r="O51" s="204"/>
      <c r="P51" s="204"/>
      <c r="Q51" s="204"/>
      <c r="R51" s="206"/>
      <c r="S51" s="366"/>
      <c r="T51" s="180" t="s">
        <v>346</v>
      </c>
      <c r="U51" s="231" t="s">
        <v>362</v>
      </c>
      <c r="V51" s="177" t="s">
        <v>212</v>
      </c>
      <c r="W51" s="214"/>
      <c r="X51" s="183"/>
      <c r="Y51" s="184"/>
    </row>
    <row r="52" spans="1:25" ht="49.5" customHeight="1" thickBot="1" x14ac:dyDescent="0.3">
      <c r="A52" s="346"/>
      <c r="B52" s="349"/>
      <c r="C52" s="207"/>
      <c r="D52" s="204"/>
      <c r="E52" s="205"/>
      <c r="F52" s="206"/>
      <c r="G52" s="355"/>
      <c r="H52" s="207"/>
      <c r="I52" s="204"/>
      <c r="J52" s="204"/>
      <c r="K52" s="206"/>
      <c r="L52" s="364"/>
      <c r="M52" s="207"/>
      <c r="N52" s="204"/>
      <c r="O52" s="204"/>
      <c r="P52" s="204"/>
      <c r="Q52" s="204"/>
      <c r="R52" s="206"/>
      <c r="S52" s="366"/>
      <c r="T52" s="180" t="s">
        <v>346</v>
      </c>
      <c r="U52" s="231" t="s">
        <v>363</v>
      </c>
      <c r="V52" s="177" t="s">
        <v>212</v>
      </c>
      <c r="W52" s="214"/>
      <c r="X52" s="183"/>
      <c r="Y52" s="184"/>
    </row>
    <row r="53" spans="1:25" ht="45" customHeight="1" x14ac:dyDescent="0.25">
      <c r="A53" s="345" t="s">
        <v>120</v>
      </c>
      <c r="B53" s="348">
        <v>179</v>
      </c>
      <c r="C53" s="157" t="s">
        <v>364</v>
      </c>
      <c r="D53" s="158" t="s">
        <v>365</v>
      </c>
      <c r="E53" s="160" t="s">
        <v>366</v>
      </c>
      <c r="F53" s="159" t="s">
        <v>367</v>
      </c>
      <c r="G53" s="354">
        <v>29</v>
      </c>
      <c r="H53" s="157" t="s">
        <v>368</v>
      </c>
      <c r="I53" s="158" t="s">
        <v>369</v>
      </c>
      <c r="J53" s="158" t="s">
        <v>241</v>
      </c>
      <c r="K53" s="159" t="s">
        <v>370</v>
      </c>
      <c r="L53" s="348">
        <v>31</v>
      </c>
      <c r="M53" s="157" t="s">
        <v>371</v>
      </c>
      <c r="N53" s="158" t="s">
        <v>372</v>
      </c>
      <c r="O53" s="158" t="s">
        <v>373</v>
      </c>
      <c r="P53" s="158" t="s">
        <v>374</v>
      </c>
      <c r="Q53" s="158" t="s">
        <v>375</v>
      </c>
      <c r="R53" s="159" t="s">
        <v>376</v>
      </c>
      <c r="S53" s="354">
        <v>103</v>
      </c>
      <c r="T53" s="164" t="s">
        <v>364</v>
      </c>
      <c r="U53" s="236" t="s">
        <v>377</v>
      </c>
      <c r="V53" s="166" t="s">
        <v>378</v>
      </c>
      <c r="W53" s="164"/>
      <c r="X53" s="165"/>
      <c r="Y53" s="166"/>
    </row>
    <row r="54" spans="1:25" ht="45" customHeight="1" x14ac:dyDescent="0.25">
      <c r="A54" s="346"/>
      <c r="B54" s="349"/>
      <c r="C54" s="167" t="s">
        <v>379</v>
      </c>
      <c r="D54" s="168" t="s">
        <v>365</v>
      </c>
      <c r="E54" s="172" t="s">
        <v>366</v>
      </c>
      <c r="F54" s="169" t="s">
        <v>380</v>
      </c>
      <c r="G54" s="355"/>
      <c r="H54" s="167"/>
      <c r="I54" s="168"/>
      <c r="J54" s="168"/>
      <c r="K54" s="169"/>
      <c r="L54" s="349"/>
      <c r="M54" s="167"/>
      <c r="N54" s="168"/>
      <c r="O54" s="168"/>
      <c r="P54" s="168"/>
      <c r="Q54" s="168"/>
      <c r="R54" s="169"/>
      <c r="S54" s="355"/>
      <c r="T54" s="176" t="s">
        <v>364</v>
      </c>
      <c r="U54" s="181" t="s">
        <v>381</v>
      </c>
      <c r="V54" s="177" t="s">
        <v>378</v>
      </c>
      <c r="W54" s="176"/>
      <c r="X54" s="140"/>
      <c r="Y54" s="177"/>
    </row>
    <row r="55" spans="1:25" ht="45" customHeight="1" thickBot="1" x14ac:dyDescent="0.3">
      <c r="A55" s="346"/>
      <c r="B55" s="349"/>
      <c r="C55" s="167" t="s">
        <v>382</v>
      </c>
      <c r="D55" s="168" t="s">
        <v>203</v>
      </c>
      <c r="E55" s="168" t="s">
        <v>178</v>
      </c>
      <c r="F55" s="169" t="s">
        <v>383</v>
      </c>
      <c r="G55" s="355"/>
      <c r="H55" s="167"/>
      <c r="I55" s="168"/>
      <c r="J55" s="168"/>
      <c r="K55" s="169"/>
      <c r="L55" s="349"/>
      <c r="M55" s="167"/>
      <c r="N55" s="168"/>
      <c r="O55" s="168"/>
      <c r="P55" s="168"/>
      <c r="Q55" s="168"/>
      <c r="R55" s="169"/>
      <c r="S55" s="355"/>
      <c r="T55" s="176" t="s">
        <v>384</v>
      </c>
      <c r="U55" s="237" t="s">
        <v>385</v>
      </c>
      <c r="V55" s="177" t="s">
        <v>378</v>
      </c>
      <c r="W55" s="176"/>
      <c r="X55" s="140"/>
      <c r="Y55" s="177"/>
    </row>
    <row r="56" spans="1:25" ht="45" customHeight="1" x14ac:dyDescent="0.25">
      <c r="A56" s="345" t="s">
        <v>121</v>
      </c>
      <c r="B56" s="348">
        <v>228</v>
      </c>
      <c r="C56" s="157" t="s">
        <v>386</v>
      </c>
      <c r="D56" s="158" t="s">
        <v>203</v>
      </c>
      <c r="E56" s="158" t="s">
        <v>178</v>
      </c>
      <c r="F56" s="159" t="s">
        <v>383</v>
      </c>
      <c r="G56" s="354">
        <v>45</v>
      </c>
      <c r="H56" s="157" t="s">
        <v>386</v>
      </c>
      <c r="I56" s="158" t="s">
        <v>387</v>
      </c>
      <c r="J56" s="158" t="s">
        <v>375</v>
      </c>
      <c r="K56" s="159" t="s">
        <v>370</v>
      </c>
      <c r="L56" s="348">
        <v>68</v>
      </c>
      <c r="M56" s="157" t="s">
        <v>388</v>
      </c>
      <c r="N56" s="158" t="s">
        <v>389</v>
      </c>
      <c r="O56" s="158" t="s">
        <v>390</v>
      </c>
      <c r="P56" s="158" t="s">
        <v>390</v>
      </c>
      <c r="Q56" s="158" t="s">
        <v>391</v>
      </c>
      <c r="R56" s="159" t="s">
        <v>367</v>
      </c>
      <c r="S56" s="354">
        <v>94</v>
      </c>
      <c r="T56" s="164" t="s">
        <v>392</v>
      </c>
      <c r="U56" s="223" t="s">
        <v>393</v>
      </c>
      <c r="V56" s="224" t="s">
        <v>212</v>
      </c>
      <c r="W56" s="164"/>
      <c r="X56" s="165"/>
      <c r="Y56" s="166"/>
    </row>
    <row r="57" spans="1:25" ht="45" customHeight="1" x14ac:dyDescent="0.25">
      <c r="A57" s="346"/>
      <c r="B57" s="349"/>
      <c r="C57" s="167"/>
      <c r="D57" s="168"/>
      <c r="E57" s="168"/>
      <c r="F57" s="169"/>
      <c r="G57" s="355"/>
      <c r="H57" s="167"/>
      <c r="I57" s="168"/>
      <c r="J57" s="168"/>
      <c r="K57" s="169"/>
      <c r="L57" s="349"/>
      <c r="M57" s="167" t="s">
        <v>394</v>
      </c>
      <c r="N57" s="168" t="s">
        <v>395</v>
      </c>
      <c r="O57" s="168" t="s">
        <v>396</v>
      </c>
      <c r="P57" s="168" t="s">
        <v>397</v>
      </c>
      <c r="Q57" s="168" t="s">
        <v>398</v>
      </c>
      <c r="R57" s="169" t="s">
        <v>399</v>
      </c>
      <c r="S57" s="355"/>
      <c r="T57" s="176" t="s">
        <v>392</v>
      </c>
      <c r="U57" s="213" t="s">
        <v>400</v>
      </c>
      <c r="V57" s="184" t="s">
        <v>212</v>
      </c>
      <c r="W57" s="176"/>
      <c r="X57" s="140"/>
      <c r="Y57" s="177"/>
    </row>
    <row r="58" spans="1:25" ht="45" customHeight="1" x14ac:dyDescent="0.25">
      <c r="A58" s="346"/>
      <c r="B58" s="349"/>
      <c r="C58" s="167"/>
      <c r="D58" s="168"/>
      <c r="E58" s="168"/>
      <c r="F58" s="169"/>
      <c r="G58" s="355"/>
      <c r="H58" s="167"/>
      <c r="I58" s="168"/>
      <c r="J58" s="168"/>
      <c r="K58" s="169"/>
      <c r="L58" s="349"/>
      <c r="M58" s="167" t="s">
        <v>401</v>
      </c>
      <c r="N58" s="168" t="s">
        <v>402</v>
      </c>
      <c r="O58" s="168" t="s">
        <v>396</v>
      </c>
      <c r="P58" s="168" t="s">
        <v>397</v>
      </c>
      <c r="Q58" s="168" t="s">
        <v>403</v>
      </c>
      <c r="R58" s="169" t="s">
        <v>399</v>
      </c>
      <c r="S58" s="355"/>
      <c r="T58" s="176" t="s">
        <v>392</v>
      </c>
      <c r="U58" s="181" t="s">
        <v>404</v>
      </c>
      <c r="V58" s="184" t="s">
        <v>212</v>
      </c>
      <c r="W58" s="176"/>
      <c r="X58" s="140"/>
      <c r="Y58" s="177"/>
    </row>
    <row r="59" spans="1:25" ht="45" customHeight="1" x14ac:dyDescent="0.25">
      <c r="A59" s="346"/>
      <c r="B59" s="349"/>
      <c r="C59" s="167"/>
      <c r="D59" s="168"/>
      <c r="E59" s="168"/>
      <c r="F59" s="169"/>
      <c r="G59" s="355"/>
      <c r="H59" s="167"/>
      <c r="I59" s="168"/>
      <c r="J59" s="168"/>
      <c r="K59" s="169"/>
      <c r="L59" s="349"/>
      <c r="M59" s="167"/>
      <c r="N59" s="168"/>
      <c r="O59" s="168"/>
      <c r="P59" s="168"/>
      <c r="Q59" s="168"/>
      <c r="R59" s="169"/>
      <c r="S59" s="355"/>
      <c r="T59" s="176" t="s">
        <v>392</v>
      </c>
      <c r="U59" s="181" t="s">
        <v>405</v>
      </c>
      <c r="V59" s="184" t="s">
        <v>212</v>
      </c>
      <c r="W59" s="176"/>
      <c r="X59" s="140"/>
      <c r="Y59" s="177"/>
    </row>
    <row r="60" spans="1:25" ht="45" customHeight="1" x14ac:dyDescent="0.25">
      <c r="A60" s="346"/>
      <c r="B60" s="349"/>
      <c r="C60" s="167"/>
      <c r="D60" s="168"/>
      <c r="E60" s="168"/>
      <c r="F60" s="169"/>
      <c r="G60" s="355"/>
      <c r="H60" s="167"/>
      <c r="I60" s="168"/>
      <c r="J60" s="168"/>
      <c r="K60" s="169"/>
      <c r="L60" s="349"/>
      <c r="M60" s="167"/>
      <c r="N60" s="168"/>
      <c r="O60" s="168"/>
      <c r="P60" s="168"/>
      <c r="Q60" s="168"/>
      <c r="R60" s="169"/>
      <c r="S60" s="355"/>
      <c r="T60" s="176" t="s">
        <v>392</v>
      </c>
      <c r="U60" s="181" t="s">
        <v>406</v>
      </c>
      <c r="V60" s="184" t="s">
        <v>212</v>
      </c>
      <c r="W60" s="176"/>
      <c r="X60" s="140"/>
      <c r="Y60" s="177"/>
    </row>
    <row r="61" spans="1:25" ht="45" customHeight="1" x14ac:dyDescent="0.25">
      <c r="A61" s="346"/>
      <c r="B61" s="349"/>
      <c r="C61" s="167"/>
      <c r="D61" s="168"/>
      <c r="E61" s="168"/>
      <c r="F61" s="169"/>
      <c r="G61" s="355"/>
      <c r="H61" s="167"/>
      <c r="I61" s="168"/>
      <c r="J61" s="168"/>
      <c r="K61" s="169"/>
      <c r="L61" s="349"/>
      <c r="M61" s="167"/>
      <c r="N61" s="168"/>
      <c r="O61" s="168"/>
      <c r="P61" s="168"/>
      <c r="Q61" s="168"/>
      <c r="R61" s="169"/>
      <c r="S61" s="355"/>
      <c r="T61" s="176" t="s">
        <v>392</v>
      </c>
      <c r="U61" s="181" t="s">
        <v>407</v>
      </c>
      <c r="V61" s="184" t="s">
        <v>212</v>
      </c>
      <c r="W61" s="176"/>
      <c r="X61" s="140"/>
      <c r="Y61" s="177"/>
    </row>
    <row r="62" spans="1:25" ht="45" customHeight="1" thickBot="1" x14ac:dyDescent="0.3">
      <c r="A62" s="347"/>
      <c r="B62" s="350"/>
      <c r="C62" s="210"/>
      <c r="D62" s="186"/>
      <c r="E62" s="186"/>
      <c r="F62" s="188"/>
      <c r="G62" s="356"/>
      <c r="H62" s="210"/>
      <c r="I62" s="186"/>
      <c r="J62" s="186"/>
      <c r="K62" s="188"/>
      <c r="L62" s="350"/>
      <c r="M62" s="207"/>
      <c r="N62" s="204"/>
      <c r="O62" s="204"/>
      <c r="P62" s="204"/>
      <c r="Q62" s="204"/>
      <c r="R62" s="206"/>
      <c r="S62" s="356"/>
      <c r="T62" s="215" t="s">
        <v>392</v>
      </c>
      <c r="U62" s="193" t="s">
        <v>408</v>
      </c>
      <c r="V62" s="196" t="s">
        <v>212</v>
      </c>
      <c r="W62" s="215"/>
      <c r="X62" s="195"/>
      <c r="Y62" s="196"/>
    </row>
    <row r="63" spans="1:25" ht="60" x14ac:dyDescent="0.25">
      <c r="A63" s="357" t="s">
        <v>122</v>
      </c>
      <c r="B63" s="348">
        <v>178</v>
      </c>
      <c r="C63" s="157" t="s">
        <v>409</v>
      </c>
      <c r="D63" s="158" t="s">
        <v>410</v>
      </c>
      <c r="E63" s="158" t="s">
        <v>411</v>
      </c>
      <c r="F63" s="159" t="s">
        <v>412</v>
      </c>
      <c r="G63" s="354">
        <v>33</v>
      </c>
      <c r="H63" s="157"/>
      <c r="I63" s="158"/>
      <c r="J63" s="158"/>
      <c r="K63" s="159"/>
      <c r="L63" s="348">
        <v>53</v>
      </c>
      <c r="M63" s="157" t="s">
        <v>413</v>
      </c>
      <c r="N63" s="158" t="s">
        <v>414</v>
      </c>
      <c r="O63" s="158" t="s">
        <v>396</v>
      </c>
      <c r="P63" s="158" t="s">
        <v>397</v>
      </c>
      <c r="Q63" s="158" t="s">
        <v>415</v>
      </c>
      <c r="R63" s="159" t="s">
        <v>416</v>
      </c>
      <c r="S63" s="354">
        <v>103</v>
      </c>
      <c r="T63" s="164" t="s">
        <v>417</v>
      </c>
      <c r="U63" s="162" t="s">
        <v>418</v>
      </c>
      <c r="V63" s="166" t="s">
        <v>188</v>
      </c>
      <c r="W63" s="164" t="s">
        <v>419</v>
      </c>
      <c r="X63" s="165" t="s">
        <v>190</v>
      </c>
      <c r="Y63" s="166" t="s">
        <v>420</v>
      </c>
    </row>
    <row r="64" spans="1:25" ht="45" x14ac:dyDescent="0.25">
      <c r="A64" s="358"/>
      <c r="B64" s="349"/>
      <c r="C64" s="197" t="s">
        <v>421</v>
      </c>
      <c r="D64" s="201" t="s">
        <v>422</v>
      </c>
      <c r="E64" s="201" t="s">
        <v>423</v>
      </c>
      <c r="F64" s="203" t="s">
        <v>424</v>
      </c>
      <c r="G64" s="355"/>
      <c r="H64" s="167"/>
      <c r="I64" s="168"/>
      <c r="J64" s="168"/>
      <c r="K64" s="169"/>
      <c r="L64" s="349"/>
      <c r="M64" s="197" t="s">
        <v>425</v>
      </c>
      <c r="N64" s="201" t="s">
        <v>426</v>
      </c>
      <c r="O64" s="201" t="s">
        <v>427</v>
      </c>
      <c r="P64" s="201" t="s">
        <v>428</v>
      </c>
      <c r="Q64" s="201" t="s">
        <v>429</v>
      </c>
      <c r="R64" s="203" t="s">
        <v>416</v>
      </c>
      <c r="S64" s="355"/>
      <c r="T64" s="176"/>
      <c r="U64" s="181"/>
      <c r="V64" s="177"/>
      <c r="W64" s="176"/>
      <c r="X64" s="140"/>
      <c r="Y64" s="177"/>
    </row>
    <row r="65" spans="1:28" ht="45" customHeight="1" thickBot="1" x14ac:dyDescent="0.3">
      <c r="A65" s="358"/>
      <c r="B65" s="349"/>
      <c r="C65" s="167" t="s">
        <v>430</v>
      </c>
      <c r="D65" s="168" t="s">
        <v>431</v>
      </c>
      <c r="E65" s="168" t="s">
        <v>432</v>
      </c>
      <c r="F65" s="169" t="s">
        <v>330</v>
      </c>
      <c r="G65" s="355"/>
      <c r="H65" s="197"/>
      <c r="I65" s="201"/>
      <c r="J65" s="201"/>
      <c r="K65" s="203"/>
      <c r="L65" s="349"/>
      <c r="M65" s="167" t="s">
        <v>433</v>
      </c>
      <c r="N65" s="168" t="s">
        <v>426</v>
      </c>
      <c r="O65" s="201" t="s">
        <v>427</v>
      </c>
      <c r="P65" s="168" t="s">
        <v>428</v>
      </c>
      <c r="Q65" s="168" t="s">
        <v>429</v>
      </c>
      <c r="R65" s="169" t="s">
        <v>416</v>
      </c>
      <c r="S65" s="356"/>
      <c r="T65" s="238"/>
      <c r="U65" s="239"/>
      <c r="V65" s="240"/>
      <c r="W65" s="238"/>
      <c r="X65" s="241"/>
      <c r="Y65" s="240"/>
    </row>
    <row r="66" spans="1:28" ht="45" customHeight="1" x14ac:dyDescent="0.25">
      <c r="A66" s="357" t="s">
        <v>123</v>
      </c>
      <c r="B66" s="348">
        <v>215</v>
      </c>
      <c r="C66" s="157" t="s">
        <v>434</v>
      </c>
      <c r="D66" s="158" t="s">
        <v>435</v>
      </c>
      <c r="E66" s="158" t="s">
        <v>268</v>
      </c>
      <c r="F66" s="159" t="s">
        <v>317</v>
      </c>
      <c r="G66" s="351" t="s">
        <v>436</v>
      </c>
      <c r="H66" s="157"/>
      <c r="I66" s="158"/>
      <c r="J66" s="158"/>
      <c r="K66" s="159"/>
      <c r="L66" s="348">
        <v>60</v>
      </c>
      <c r="M66" s="157" t="s">
        <v>437</v>
      </c>
      <c r="N66" s="217" t="s">
        <v>438</v>
      </c>
      <c r="O66" s="217" t="s">
        <v>439</v>
      </c>
      <c r="P66" s="217" t="s">
        <v>184</v>
      </c>
      <c r="Q66" s="158" t="s">
        <v>241</v>
      </c>
      <c r="R66" s="159" t="s">
        <v>440</v>
      </c>
      <c r="S66" s="354">
        <v>100</v>
      </c>
      <c r="T66" s="164" t="s">
        <v>441</v>
      </c>
      <c r="U66" s="162" t="s">
        <v>442</v>
      </c>
      <c r="V66" s="166" t="s">
        <v>378</v>
      </c>
      <c r="W66" s="164" t="s">
        <v>437</v>
      </c>
      <c r="X66" s="165" t="s">
        <v>246</v>
      </c>
      <c r="Y66" s="166" t="s">
        <v>443</v>
      </c>
    </row>
    <row r="67" spans="1:28" ht="45" customHeight="1" x14ac:dyDescent="0.25">
      <c r="A67" s="358"/>
      <c r="B67" s="349"/>
      <c r="C67" s="197" t="s">
        <v>444</v>
      </c>
      <c r="D67" s="168" t="s">
        <v>435</v>
      </c>
      <c r="E67" s="168" t="s">
        <v>445</v>
      </c>
      <c r="F67" s="203" t="s">
        <v>380</v>
      </c>
      <c r="G67" s="352"/>
      <c r="H67" s="167"/>
      <c r="I67" s="168"/>
      <c r="J67" s="168"/>
      <c r="K67" s="169"/>
      <c r="L67" s="349"/>
      <c r="M67" s="167" t="s">
        <v>446</v>
      </c>
      <c r="N67" s="168" t="s">
        <v>438</v>
      </c>
      <c r="O67" s="168" t="s">
        <v>439</v>
      </c>
      <c r="P67" s="168" t="s">
        <v>184</v>
      </c>
      <c r="Q67" s="168" t="s">
        <v>241</v>
      </c>
      <c r="R67" s="169" t="s">
        <v>447</v>
      </c>
      <c r="S67" s="355"/>
      <c r="T67" s="238" t="s">
        <v>441</v>
      </c>
      <c r="U67" s="239" t="s">
        <v>448</v>
      </c>
      <c r="V67" s="184" t="s">
        <v>212</v>
      </c>
      <c r="W67" s="238" t="s">
        <v>437</v>
      </c>
      <c r="X67" s="241" t="s">
        <v>246</v>
      </c>
      <c r="Y67" s="240" t="s">
        <v>449</v>
      </c>
    </row>
    <row r="68" spans="1:28" ht="49.5" customHeight="1" x14ac:dyDescent="0.25">
      <c r="A68" s="358"/>
      <c r="B68" s="349"/>
      <c r="C68" s="197" t="s">
        <v>450</v>
      </c>
      <c r="D68" s="168" t="s">
        <v>435</v>
      </c>
      <c r="E68" s="168" t="s">
        <v>445</v>
      </c>
      <c r="F68" s="203" t="s">
        <v>380</v>
      </c>
      <c r="G68" s="352"/>
      <c r="H68" s="167"/>
      <c r="I68" s="168"/>
      <c r="J68" s="168"/>
      <c r="K68" s="169"/>
      <c r="L68" s="349"/>
      <c r="M68" s="167" t="s">
        <v>446</v>
      </c>
      <c r="N68" s="168" t="s">
        <v>451</v>
      </c>
      <c r="O68" s="168" t="s">
        <v>452</v>
      </c>
      <c r="P68" s="168" t="s">
        <v>453</v>
      </c>
      <c r="Q68" s="168" t="s">
        <v>454</v>
      </c>
      <c r="R68" s="169" t="s">
        <v>455</v>
      </c>
      <c r="S68" s="355"/>
      <c r="T68" s="238" t="s">
        <v>441</v>
      </c>
      <c r="U68" s="239" t="s">
        <v>456</v>
      </c>
      <c r="V68" s="177" t="s">
        <v>212</v>
      </c>
      <c r="W68" s="238"/>
      <c r="X68" s="241"/>
      <c r="Y68" s="240"/>
    </row>
    <row r="69" spans="1:28" ht="45" customHeight="1" x14ac:dyDescent="0.25">
      <c r="A69" s="358"/>
      <c r="B69" s="349"/>
      <c r="C69" s="197" t="s">
        <v>457</v>
      </c>
      <c r="D69" s="168" t="s">
        <v>435</v>
      </c>
      <c r="E69" s="168" t="s">
        <v>445</v>
      </c>
      <c r="F69" s="203" t="s">
        <v>380</v>
      </c>
      <c r="G69" s="352"/>
      <c r="H69" s="167"/>
      <c r="I69" s="168"/>
      <c r="J69" s="168"/>
      <c r="K69" s="169"/>
      <c r="L69" s="349"/>
      <c r="M69" s="167" t="s">
        <v>458</v>
      </c>
      <c r="N69" s="168" t="s">
        <v>451</v>
      </c>
      <c r="O69" s="168" t="s">
        <v>452</v>
      </c>
      <c r="P69" s="168" t="s">
        <v>184</v>
      </c>
      <c r="Q69" s="168" t="s">
        <v>459</v>
      </c>
      <c r="R69" s="169" t="s">
        <v>460</v>
      </c>
      <c r="S69" s="355"/>
      <c r="T69" s="238" t="s">
        <v>461</v>
      </c>
      <c r="U69" s="239" t="s">
        <v>462</v>
      </c>
      <c r="V69" s="240" t="s">
        <v>378</v>
      </c>
      <c r="W69" s="238"/>
      <c r="X69" s="241"/>
      <c r="Y69" s="240"/>
    </row>
    <row r="70" spans="1:28" ht="45" customHeight="1" x14ac:dyDescent="0.25">
      <c r="A70" s="358"/>
      <c r="B70" s="349"/>
      <c r="C70" s="225" t="s">
        <v>463</v>
      </c>
      <c r="D70" s="226" t="s">
        <v>464</v>
      </c>
      <c r="E70" s="226" t="s">
        <v>452</v>
      </c>
      <c r="F70" s="227" t="s">
        <v>465</v>
      </c>
      <c r="G70" s="352"/>
      <c r="H70" s="167"/>
      <c r="I70" s="168"/>
      <c r="J70" s="168"/>
      <c r="K70" s="169"/>
      <c r="L70" s="349"/>
      <c r="M70" s="167"/>
      <c r="N70" s="168"/>
      <c r="O70" s="168"/>
      <c r="P70" s="168"/>
      <c r="Q70" s="168"/>
      <c r="R70" s="169"/>
      <c r="S70" s="355"/>
      <c r="T70" s="238"/>
      <c r="U70" s="239"/>
      <c r="V70" s="240"/>
      <c r="W70" s="238"/>
      <c r="X70" s="241"/>
      <c r="Y70" s="240"/>
    </row>
    <row r="71" spans="1:28" ht="45" customHeight="1" thickBot="1" x14ac:dyDescent="0.3">
      <c r="A71" s="359"/>
      <c r="B71" s="349"/>
      <c r="C71" s="207" t="s">
        <v>466</v>
      </c>
      <c r="D71" s="204" t="s">
        <v>467</v>
      </c>
      <c r="E71" s="204" t="s">
        <v>468</v>
      </c>
      <c r="F71" s="206" t="s">
        <v>469</v>
      </c>
      <c r="G71" s="352"/>
      <c r="H71" s="242"/>
      <c r="I71" s="204"/>
      <c r="J71" s="204"/>
      <c r="K71" s="206"/>
      <c r="L71" s="350"/>
      <c r="M71" s="207"/>
      <c r="N71" s="204"/>
      <c r="O71" s="204"/>
      <c r="P71" s="204"/>
      <c r="Q71" s="204"/>
      <c r="R71" s="206"/>
      <c r="S71" s="356"/>
      <c r="T71" s="243"/>
      <c r="U71" s="174"/>
      <c r="V71" s="244"/>
      <c r="W71" s="243"/>
      <c r="X71" s="245"/>
      <c r="Y71" s="244"/>
    </row>
    <row r="72" spans="1:28" ht="45" customHeight="1" x14ac:dyDescent="0.25">
      <c r="A72" s="345" t="s">
        <v>124</v>
      </c>
      <c r="B72" s="348">
        <v>225</v>
      </c>
      <c r="C72" s="157" t="s">
        <v>470</v>
      </c>
      <c r="D72" s="158" t="s">
        <v>203</v>
      </c>
      <c r="E72" s="158" t="s">
        <v>178</v>
      </c>
      <c r="F72" s="159" t="s">
        <v>303</v>
      </c>
      <c r="G72" s="351" t="s">
        <v>471</v>
      </c>
      <c r="H72" s="157"/>
      <c r="I72" s="158"/>
      <c r="J72" s="158"/>
      <c r="K72" s="159"/>
      <c r="L72" s="348">
        <v>42</v>
      </c>
      <c r="M72" s="157"/>
      <c r="N72" s="158"/>
      <c r="O72" s="158"/>
      <c r="P72" s="158"/>
      <c r="Q72" s="158"/>
      <c r="R72" s="159"/>
      <c r="S72" s="354">
        <v>98</v>
      </c>
      <c r="T72" s="164" t="s">
        <v>472</v>
      </c>
      <c r="U72" s="162" t="s">
        <v>473</v>
      </c>
      <c r="V72" s="166" t="s">
        <v>378</v>
      </c>
      <c r="W72" s="164" t="s">
        <v>474</v>
      </c>
      <c r="X72" s="165" t="s">
        <v>256</v>
      </c>
      <c r="Y72" s="166" t="s">
        <v>475</v>
      </c>
    </row>
    <row r="73" spans="1:28" ht="45" customHeight="1" x14ac:dyDescent="0.25">
      <c r="A73" s="346"/>
      <c r="B73" s="349"/>
      <c r="C73" s="197" t="s">
        <v>476</v>
      </c>
      <c r="D73" s="201" t="s">
        <v>477</v>
      </c>
      <c r="E73" s="201" t="s">
        <v>478</v>
      </c>
      <c r="F73" s="203" t="s">
        <v>479</v>
      </c>
      <c r="G73" s="352"/>
      <c r="H73" s="167"/>
      <c r="I73" s="168"/>
      <c r="J73" s="168"/>
      <c r="K73" s="169"/>
      <c r="L73" s="349"/>
      <c r="M73" s="167"/>
      <c r="N73" s="168"/>
      <c r="O73" s="168"/>
      <c r="P73" s="168"/>
      <c r="Q73" s="168"/>
      <c r="R73" s="169"/>
      <c r="S73" s="355"/>
      <c r="T73" s="238" t="s">
        <v>472</v>
      </c>
      <c r="U73" s="239" t="s">
        <v>480</v>
      </c>
      <c r="V73" s="240" t="s">
        <v>378</v>
      </c>
      <c r="W73" s="238"/>
      <c r="X73" s="241"/>
      <c r="Y73" s="240"/>
    </row>
    <row r="74" spans="1:28" ht="45" customHeight="1" x14ac:dyDescent="0.25">
      <c r="A74" s="346"/>
      <c r="B74" s="349"/>
      <c r="C74" s="197" t="s">
        <v>481</v>
      </c>
      <c r="D74" s="201" t="s">
        <v>482</v>
      </c>
      <c r="E74" s="201" t="s">
        <v>483</v>
      </c>
      <c r="F74" s="203" t="s">
        <v>479</v>
      </c>
      <c r="G74" s="352"/>
      <c r="H74" s="167"/>
      <c r="I74" s="168"/>
      <c r="J74" s="168"/>
      <c r="K74" s="169"/>
      <c r="L74" s="349"/>
      <c r="M74" s="167"/>
      <c r="N74" s="168"/>
      <c r="O74" s="168"/>
      <c r="P74" s="168"/>
      <c r="Q74" s="168"/>
      <c r="R74" s="169"/>
      <c r="S74" s="355"/>
      <c r="T74" s="238" t="s">
        <v>470</v>
      </c>
      <c r="U74" s="239" t="s">
        <v>484</v>
      </c>
      <c r="V74" s="177" t="s">
        <v>212</v>
      </c>
      <c r="W74" s="238"/>
      <c r="X74" s="241"/>
      <c r="Y74" s="240"/>
    </row>
    <row r="75" spans="1:28" ht="45" customHeight="1" x14ac:dyDescent="0.25">
      <c r="A75" s="346"/>
      <c r="B75" s="349"/>
      <c r="C75" s="197" t="s">
        <v>485</v>
      </c>
      <c r="D75" s="201" t="s">
        <v>203</v>
      </c>
      <c r="E75" s="201" t="s">
        <v>178</v>
      </c>
      <c r="F75" s="203" t="s">
        <v>306</v>
      </c>
      <c r="G75" s="352"/>
      <c r="H75" s="167"/>
      <c r="I75" s="168"/>
      <c r="J75" s="168"/>
      <c r="K75" s="169"/>
      <c r="L75" s="349"/>
      <c r="M75" s="167"/>
      <c r="N75" s="168"/>
      <c r="O75" s="168"/>
      <c r="P75" s="168"/>
      <c r="Q75" s="168"/>
      <c r="R75" s="169"/>
      <c r="S75" s="355"/>
      <c r="T75" s="238" t="s">
        <v>486</v>
      </c>
      <c r="U75" s="239" t="s">
        <v>487</v>
      </c>
      <c r="V75" s="240" t="s">
        <v>378</v>
      </c>
      <c r="W75" s="238"/>
      <c r="X75" s="241"/>
      <c r="Y75" s="240"/>
    </row>
    <row r="76" spans="1:28" ht="45" customHeight="1" thickBot="1" x14ac:dyDescent="0.3">
      <c r="A76" s="347"/>
      <c r="B76" s="350"/>
      <c r="C76" s="246" t="s">
        <v>488</v>
      </c>
      <c r="D76" s="190" t="s">
        <v>489</v>
      </c>
      <c r="E76" s="190" t="s">
        <v>490</v>
      </c>
      <c r="F76" s="247" t="s">
        <v>465</v>
      </c>
      <c r="G76" s="353"/>
      <c r="H76" s="210"/>
      <c r="I76" s="186"/>
      <c r="J76" s="186"/>
      <c r="K76" s="188"/>
      <c r="L76" s="350"/>
      <c r="M76" s="210"/>
      <c r="N76" s="186"/>
      <c r="O76" s="186"/>
      <c r="P76" s="186"/>
      <c r="Q76" s="186"/>
      <c r="R76" s="188"/>
      <c r="S76" s="356"/>
      <c r="T76" s="248"/>
      <c r="U76" s="249"/>
      <c r="V76" s="250"/>
      <c r="W76" s="248"/>
      <c r="X76" s="251"/>
      <c r="Y76" s="250"/>
    </row>
    <row r="77" spans="1:28" ht="15.75" thickBot="1" x14ac:dyDescent="0.3">
      <c r="A77" s="252"/>
      <c r="B77" s="253">
        <f>SUM(B7:B76)</f>
        <v>2250</v>
      </c>
      <c r="G77" s="253">
        <f>SUM(G7:G76)</f>
        <v>524</v>
      </c>
      <c r="L77" s="253">
        <f>SUM(L7:L76)</f>
        <v>503</v>
      </c>
      <c r="S77" s="253">
        <f>S72+S66+S63+S56+S53+S48+S33+S30+S22+S17+S11+S7</f>
        <v>1165</v>
      </c>
    </row>
    <row r="78" spans="1:28" x14ac:dyDescent="0.25">
      <c r="T78"/>
      <c r="U78"/>
      <c r="V78"/>
      <c r="W78"/>
      <c r="X78"/>
      <c r="Y78"/>
      <c r="Z78"/>
      <c r="AA78"/>
      <c r="AB78"/>
    </row>
    <row r="79" spans="1:28" x14ac:dyDescent="0.25">
      <c r="T79"/>
      <c r="U79"/>
      <c r="V79"/>
      <c r="W79"/>
      <c r="X79"/>
      <c r="Y79"/>
      <c r="Z79"/>
      <c r="AA79"/>
      <c r="AB79"/>
    </row>
    <row r="80" spans="1:28" x14ac:dyDescent="0.25">
      <c r="T80"/>
      <c r="U80"/>
      <c r="V80"/>
      <c r="W80"/>
      <c r="X80"/>
      <c r="Y80"/>
      <c r="Z80"/>
      <c r="AA80"/>
      <c r="AB80"/>
    </row>
    <row r="81" spans="20:28" x14ac:dyDescent="0.25">
      <c r="T81"/>
      <c r="U81"/>
      <c r="V81"/>
      <c r="W81"/>
      <c r="X81"/>
      <c r="Y81"/>
      <c r="Z81"/>
      <c r="AA81"/>
      <c r="AB81"/>
    </row>
    <row r="82" spans="20:28" x14ac:dyDescent="0.25">
      <c r="T82"/>
      <c r="U82"/>
      <c r="V82"/>
      <c r="W82"/>
      <c r="X82"/>
      <c r="Y82"/>
      <c r="Z82"/>
      <c r="AA82"/>
      <c r="AB82"/>
    </row>
    <row r="83" spans="20:28" x14ac:dyDescent="0.25">
      <c r="T83"/>
      <c r="U83"/>
      <c r="V83"/>
      <c r="W83"/>
      <c r="X83"/>
      <c r="Y83"/>
      <c r="Z83"/>
      <c r="AA83"/>
      <c r="AB83"/>
    </row>
    <row r="84" spans="20:28" x14ac:dyDescent="0.25">
      <c r="T84"/>
      <c r="U84"/>
      <c r="V84"/>
      <c r="W84"/>
      <c r="X84"/>
      <c r="Y84"/>
      <c r="Z84"/>
      <c r="AA84"/>
      <c r="AB84"/>
    </row>
  </sheetData>
  <mergeCells count="111">
    <mergeCell ref="M4:R4"/>
    <mergeCell ref="A5:A6"/>
    <mergeCell ref="B5:B6"/>
    <mergeCell ref="C5:F5"/>
    <mergeCell ref="G5:G6"/>
    <mergeCell ref="H5:K5"/>
    <mergeCell ref="L5:L6"/>
    <mergeCell ref="M5:R5"/>
    <mergeCell ref="S5:S6"/>
    <mergeCell ref="T5:V5"/>
    <mergeCell ref="W5:Y5"/>
    <mergeCell ref="A7:A10"/>
    <mergeCell ref="B7:B10"/>
    <mergeCell ref="G7:G10"/>
    <mergeCell ref="H7:H10"/>
    <mergeCell ref="I7:I10"/>
    <mergeCell ref="J7:J10"/>
    <mergeCell ref="K7:K10"/>
    <mergeCell ref="L7:L10"/>
    <mergeCell ref="S7:S10"/>
    <mergeCell ref="A11:A16"/>
    <mergeCell ref="B11:B16"/>
    <mergeCell ref="G11:G16"/>
    <mergeCell ref="H11:H16"/>
    <mergeCell ref="I11:I16"/>
    <mergeCell ref="J11:J16"/>
    <mergeCell ref="K11:K16"/>
    <mergeCell ref="L11:L16"/>
    <mergeCell ref="S11:S16"/>
    <mergeCell ref="W11:W16"/>
    <mergeCell ref="X11:X16"/>
    <mergeCell ref="Y11:Y16"/>
    <mergeCell ref="A17:A21"/>
    <mergeCell ref="B17:B21"/>
    <mergeCell ref="G17:G21"/>
    <mergeCell ref="H17:H21"/>
    <mergeCell ref="I17:I21"/>
    <mergeCell ref="J17:J21"/>
    <mergeCell ref="K17:K21"/>
    <mergeCell ref="L17:L21"/>
    <mergeCell ref="S17:S21"/>
    <mergeCell ref="A22:A29"/>
    <mergeCell ref="B22:B29"/>
    <mergeCell ref="G22:G29"/>
    <mergeCell ref="H22:H29"/>
    <mergeCell ref="I22:I29"/>
    <mergeCell ref="J22:J29"/>
    <mergeCell ref="K22:K29"/>
    <mergeCell ref="R22:R29"/>
    <mergeCell ref="S22:S29"/>
    <mergeCell ref="W22:W29"/>
    <mergeCell ref="X22:X29"/>
    <mergeCell ref="Y22:Y29"/>
    <mergeCell ref="A30:A32"/>
    <mergeCell ref="B30:B32"/>
    <mergeCell ref="G30:G32"/>
    <mergeCell ref="L30:L32"/>
    <mergeCell ref="S30:S32"/>
    <mergeCell ref="L22:L29"/>
    <mergeCell ref="M22:M29"/>
    <mergeCell ref="N22:N29"/>
    <mergeCell ref="O22:O29"/>
    <mergeCell ref="P22:P29"/>
    <mergeCell ref="Q22:Q29"/>
    <mergeCell ref="W30:W32"/>
    <mergeCell ref="X30:X32"/>
    <mergeCell ref="Y30:Y32"/>
    <mergeCell ref="A33:A47"/>
    <mergeCell ref="B33:B47"/>
    <mergeCell ref="G33:G47"/>
    <mergeCell ref="L33:L47"/>
    <mergeCell ref="M33:M47"/>
    <mergeCell ref="N33:N47"/>
    <mergeCell ref="O33:O47"/>
    <mergeCell ref="Y33:Y47"/>
    <mergeCell ref="A48:A52"/>
    <mergeCell ref="B48:B52"/>
    <mergeCell ref="G48:G52"/>
    <mergeCell ref="L48:L52"/>
    <mergeCell ref="S48:S52"/>
    <mergeCell ref="P33:P47"/>
    <mergeCell ref="Q33:Q47"/>
    <mergeCell ref="R33:R47"/>
    <mergeCell ref="S33:S47"/>
    <mergeCell ref="W33:W47"/>
    <mergeCell ref="X33:X47"/>
    <mergeCell ref="A53:A55"/>
    <mergeCell ref="B53:B55"/>
    <mergeCell ref="G53:G55"/>
    <mergeCell ref="L53:L55"/>
    <mergeCell ref="S53:S55"/>
    <mergeCell ref="A56:A62"/>
    <mergeCell ref="B56:B62"/>
    <mergeCell ref="G56:G62"/>
    <mergeCell ref="L56:L62"/>
    <mergeCell ref="S56:S62"/>
    <mergeCell ref="A72:A76"/>
    <mergeCell ref="B72:B76"/>
    <mergeCell ref="G72:G76"/>
    <mergeCell ref="L72:L76"/>
    <mergeCell ref="S72:S76"/>
    <mergeCell ref="A63:A65"/>
    <mergeCell ref="B63:B65"/>
    <mergeCell ref="G63:G65"/>
    <mergeCell ref="L63:L65"/>
    <mergeCell ref="S63:S65"/>
    <mergeCell ref="A66:A71"/>
    <mergeCell ref="B66:B71"/>
    <mergeCell ref="G66:G71"/>
    <mergeCell ref="L66:L71"/>
    <mergeCell ref="S66:S71"/>
  </mergeCells>
  <pageMargins left="0.70866141732283472" right="0.70866141732283472" top="0.74803149606299213" bottom="0.74803149606299213" header="0.31496062992125984" footer="0.31496062992125984"/>
  <pageSetup paperSize="9" scale="1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RND 2019</vt:lpstr>
      <vt:lpstr>ESTADÍSTICA 2019</vt:lpstr>
      <vt:lpstr>AYNES 2019</vt:lpstr>
      <vt:lpstr>PRENSA 2019</vt:lpstr>
      <vt:lpstr>SOLICITUDES 2019</vt:lpstr>
      <vt:lpstr>RED MIMG 2019</vt:lpstr>
      <vt:lpstr>VARIOS</vt:lpstr>
      <vt:lpstr>'ESTADÍSTICA 2019'!Área_de_impresión</vt:lpstr>
      <vt:lpstr>'PRENSA 2019'!Área_de_impresión</vt:lpstr>
      <vt:lpstr>'RED MIMG 2019'!Área_de_impresión</vt:lpstr>
      <vt:lpstr>'RND 2019'!Área_de_impresión</vt:lpstr>
      <vt:lpstr>'SOLICITUDES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Sala</dc:creator>
  <cp:lastModifiedBy>Jefe de Sala</cp:lastModifiedBy>
  <cp:lastPrinted>2020-01-27T18:21:05Z</cp:lastPrinted>
  <dcterms:created xsi:type="dcterms:W3CDTF">2019-07-09T19:05:32Z</dcterms:created>
  <dcterms:modified xsi:type="dcterms:W3CDTF">2020-01-29T20:27:11Z</dcterms:modified>
</cp:coreProperties>
</file>